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PREGÃO 12" sheetId="1" r:id="rId1"/>
  </sheets>
  <definedNames/>
  <calcPr fullCalcOnLoad="1"/>
</workbook>
</file>

<file path=xl/comments1.xml><?xml version="1.0" encoding="utf-8"?>
<comments xmlns="http://schemas.openxmlformats.org/spreadsheetml/2006/main">
  <authors>
    <author>Rog?rio da Costa Silva</author>
  </authors>
  <commentList>
    <comment ref="A1" authorId="0">
      <text>
        <r>
          <rPr>
            <b/>
            <sz val="9"/>
            <rFont val="Tahoma"/>
            <family val="2"/>
          </rPr>
          <t>Rogério da Costa Silva:</t>
        </r>
        <r>
          <rPr>
            <sz val="9"/>
            <rFont val="Tahoma"/>
            <family val="2"/>
          </rPr>
          <t xml:space="preserve">
</t>
        </r>
      </text>
    </comment>
  </commentList>
</comments>
</file>

<file path=xl/sharedStrings.xml><?xml version="1.0" encoding="utf-8"?>
<sst xmlns="http://schemas.openxmlformats.org/spreadsheetml/2006/main" count="314" uniqueCount="137">
  <si>
    <t>Relatório Global de Compras</t>
  </si>
  <si>
    <t>Denominação</t>
  </si>
  <si>
    <t>Especificação</t>
  </si>
  <si>
    <t>Especificado por</t>
  </si>
  <si>
    <t>Quant.</t>
  </si>
  <si>
    <t>Valor Estimado* (R$)</t>
  </si>
  <si>
    <t>Valor Total (R$)</t>
  </si>
  <si>
    <t xml:space="preserve">Preço 1 (R$) </t>
  </si>
  <si>
    <t>Responsável 1</t>
  </si>
  <si>
    <t xml:space="preserve">Preço 2 (R$) </t>
  </si>
  <si>
    <t>Responsável 2</t>
  </si>
  <si>
    <t xml:space="preserve">Preço 3 (R$) </t>
  </si>
  <si>
    <t>Responsável 3</t>
  </si>
  <si>
    <t xml:space="preserve">Preço 4 (R$) </t>
  </si>
  <si>
    <t>Responsável 4</t>
  </si>
  <si>
    <t>Média (R$)</t>
  </si>
  <si>
    <t>ALMOX/JCRZINHO - ALMOXARIFADO JACAREZINHO - CAMPUS JACAREZINHO</t>
  </si>
  <si>
    <t>SECCON/PARANAV - SEÇÃO DE COMPRAS E CONTRATOS (PARANAVAI) - CAMPUS PARANAVAI</t>
  </si>
  <si>
    <t>10</t>
  </si>
  <si>
    <t xml:space="preserve">PRODUÇÃO ALIMENTÍCIA </t>
  </si>
  <si>
    <t>CAMPUS PARANAVAI</t>
  </si>
  <si>
    <t>5208000000651</t>
  </si>
  <si>
    <t>CONTADOR DE COLÔNIAS DIGITAL - ANALISADOR LABORATÓRIO</t>
  </si>
  <si>
    <t>CONTADOR DE COLÔNIAS DIGITAL - ANALISADOR LABORATÓRIO MARCA: EDUTEC/ EEQ9033B-B</t>
  </si>
  <si>
    <t>RODRIGO DIEGO SANTA RITTA</t>
  </si>
  <si>
    <t>MOISES EVANGELISTA</t>
  </si>
  <si>
    <t>-</t>
  </si>
  <si>
    <t>5208000000742</t>
  </si>
  <si>
    <t>2</t>
  </si>
  <si>
    <t>OXÍMETRO</t>
  </si>
  <si>
    <t>OXÍMETRO COM FAIXAS DE MEDIÇÃO: OD (OXIGENIO DISSOLVIDO) DE 0 A 20MG L-1/ SATURAÇÃO DE 0 A 500% / TEMPERATURA DE 0 A 50°C; RESOLUÇÃO: 0,01 MG L-1PARA OD / 0,1% PARA SATURAÇÃO / 0,1°C PARA TEMPERATURA;PRECISÃO: OD 0-20 MG L-1 / +-2% DA LEITURA / SATURAÇÃO: 0-200% / +-2% DA LEITURA / 0-500%: +-6% DA LEITURA; TEMPERATURA: +-0,5 °C;SENSOR DE OXIGÊNIO: CÉLULA DE CLARK; COMPENSAÇÃO AUTOMÁTICA EM FUNÇÃO DA TEMPERATURA, DA SALINIDADE (SELECIONÁVEL DE 0 A 60 PPT, DE 1 EM 1 PPT) E DA ALTITUDE (SELECIONÁVEL DE 0 A 6000 M, DE 100 EM 100 METROS); DIMENSÕES: 11,8CM X 7,2CM X 2,6 CM; PESO: APARELHO 168 G / SONDA: 85 G; CABO DA SONDA COM 4 M DE COMPRIMENTO; ALIMENTAÇÃO: BATERIA 9V; MOSTRADOR LCD COM BACKLIGHT; RESISTÊNCIA A IMPACTOS, PROTEÇÃO DE SILICONE; GRAU DE PROTEÇÃO IP65 (À PROVA DE RESPINGOS). GARANTIA MÍNIMA 1 ANO.</t>
  </si>
  <si>
    <t>ROSANA PEREIRA DE CARVALHO</t>
  </si>
  <si>
    <t>BANHO ULTRASSONICO 9 A 15 LITROS</t>
  </si>
  <si>
    <t>BANHO ULTRASSONICO COM CAPACIDADE ENTRE 9 A 15 LITROS. TEMPORIZADOR DIGITAL DE 60 A 99 MINUTOS. CONTROLE DE AQUECIMENTO CONTROLADO DE 30 ºC A 80 ºC. GABINETE E CESTO EM AÇO INOX ESCOVADO. CUBA E TAMPA EM AÇO INOX. ALARME SONORO DE FIM DE CICLO. DRENO DE ESCOAMENTO RÁPIDO. GARANTIA MÍNIMA 1 ANO.</t>
  </si>
  <si>
    <t>AUTOCLAVE VERTICAL DE CHÃO 75 LITROS</t>
  </si>
  <si>
    <t>AUTOCLAVE VERTICAL DE CHÃO 75 LITROS;CAPACIDADE INTERNA DE 75 LITROS; CÂMARA SIMPLES PARA ESTERILIZAÇÃO DE MATERIAIS E UTENSÍLIOS DIVERSOS; GABINETE EM CHAPA DE AÇO COM TRATAMENTO ANTICORROSIVO E ACABAMENTO EM EPOXI ELETROSTÁTICO; CÂMARA DE ESTERILIZAÇÃO EM AÇO INOX AISI 304;TAMPA EM BRONZE FUNDIDO, INTERNAMENTE ESTANHADO E POLIDO; VEDAÇÃO COM PERFIL DE SILICONE; VÁLVULA DE SEGURANÇA E CONTROLE DE PRESSÃO POR MEIO DE CONTRA PESO REGULÁVEL; MANÍPULOS EM BAQUELITE ISOLANTE AO CALOR PARA FECHAMENTO DA TAMPA;RESISTÊNCIA TUBULAR DE IMERSÃO BLINDADA;MANÔMETRO COM ESCALA DE PRESSÃO E TEMPERATURA; PRESSÃO MÁXIMA DE TRABALHO DE 1,5 KG/CM2 QUE CORRESPONDE A 127ºC; PAINEL COM CHAVE SELETORA DE TEMPERATURA COM 2 POSIÇÕES, E INSTRUÇÃO DE USO; CESTOS INTERNOS EM AÇO INOX AISI 304 ( 1 CESTO);REGISTRO PARA DRENAGEM E LIMPEZA DA CÂMARA DE ESTERILIZAÇÃO; DIMENSÕES INTERNAS: DIÂMETRO DE 350 X 500MM ALTURA; DIMENSÕES EXTERNAS: A= 460 X L= 580 XP=1.100MM; 3.000 WATTS, 220 VOLTS.</t>
  </si>
  <si>
    <t>5208000000747</t>
  </si>
  <si>
    <t>5</t>
  </si>
  <si>
    <t>KIT COM REOMETRO BANHO TERMOSTÁTICO E SOFTWARE DE ANÁLISE</t>
  </si>
  <si>
    <t>KIT COM REOMETRO, BANHO TERMOSTÁTICO E SOFTWARE DE ANÁLISE: REÔMETRO TIPO GIRATÓRIO COM MOLA DE TORÇÃO, DIGITAL, MICROPROCESSADO, PROGRAMÁVEL, DE BANCADA; PARA MEDIÇÃO DE VISCOSIDADE RELATIVA E PROPRIEDADES REOLÓGICAS DE FLUIDOS NEWTONIANOS E NÃO-NEWTONIANOS; COM SENSOR DE TEMPERATURA TIPO RTD PARA MEDIR A TEMPERATURA DAS AMOSTRAS NA FAIXA DE -100 A +300 °C, COM PRECISÃO DE +/-1°C NA FAIXA DE - 100 A +149 °C E DE +/-2 °C NA FAIXA DE 150 A 300 °C; VELOCIDADE DE OPERAÇÃO VARIÁVEL ENTRE 0,01 E 250 RPM, SELECIONÁVEL EM INCREMENTOS DE 0,01 RPM NA FAIXA DE 0,01 ATÉ 1 RPM E EM INCREMENTOS DE 0,1 RPM NA FAIXA DE 1 A 250 RPM; ESTOJO COM QUATRO HASTES NUMERADAS DE 01 A 04 CONFECCIONADAS EM AÇO INOXIDÁVEL E PROTETOR DE HASTES; FAIXA DE MEDIÇÃO DE 15 A 6.000.000 MPA.S (CP); DEVE EFETUAR SENSOREAMENTO E LEITURA CONTÍNUA DE DADOS DE MEDIÇÃO; ESCALA DE LEITURA DE 0 A 100% DE TORQUE E DIRETAMENTE DE VISCOSIDADE EM MPA.S OU CP; VISOR DEVE PERMITIR A LEITURA SIMULTÂNEA DE VISCOSIDADE, DE % TORQUE, DE TEMPERATURA EM °C, DE VELOCIDADE E/OU DA HASTE SELECIONADAS, DA TAXA E/OU TENSÃO DE CISALHAMENTO (DEPENDENDO DAS HASTES UTILIZADAS) E DO PROGRAMA QUE ESTÁ SENDO EXECUTADO; MOLA DE TORÇÃO COM TORQUE DE 673,7 DINA.CM; PODE SER CONTROLADO DE FORMA DEDICADA SEM NECESSIDADE DE QUALQUER CONTROLE EXTERNO OU PODE SER CONECTADO A UM COMPUTADOR PARA CONTROLE AUTOMÁTICO; POSSUI MEMÓRIA PARA ARMAZENAMENTO DE DADOS; COM PROGRAMAÇÃO DE FUNÇÃO DE TEMPO PARA TORQUE E TEMPO PARA PARADA E INDICAÇÃO DE LEITURAS ACIMA OU ABAIXO DAS FAIXAS LIMITE DE TRABALHO; SAÍDA RS-232; SAÍDA DE 0 A 1 VCC PARA O TORQUE E DE 0 A 4 VCC PARA A TEMPERATURA; SAÍDA PARA IMPRESSORA; SOFTWARE PARA EMULAÇÃO DE OUTROS PROGRAMAS; COM NÍVEL DE BOLHA PARA NIVELAMENTO; COM SUPORTE EM FORMA RETANGULAR, COM DOIS PÉS DE ALTURA REGULÁVEL PARA AJUSTE DO NÍVEL E COM A FONTE DE ALIMENTAÇÃO EMBUTIDA. TAMBÉM DEVE POSSUIR UMA HASTE COM CREMALHEIRA PARA MOVIMENTAÇÃO DO EQUIPAMENTO NO SENTIDO VERTICAL; ALIMENTAÇÃO ELÉTRICA: 220 VAC, 60 HZ; SIMILAR OU SUPERIOR AO MODELO LVDV-III ULTRA; ASSISTÊNCIA TÉCNICA PERMANENTE; GARANTIA DE NO MÍNIMO 12 MESES CONTRA DEFEITOS DE FABRICAÇÃO. SOFTWARE COMPATÍVEL COM REÔMETRO: LICENÇA PERMANENTE E ILIMITADA; PARA AUTOMATIZAÇÃO DOS ENSAIOS; DEVE EXTRAIR DADOS DO VISCOSÍMETRO/REÔMETRO DE UMA CAPTURA DE DADOS DEDICADA; CONTROLE COMPLETO DA VELOCIDADE/TAXA DE CISALHAMENTO DO VISCOSÍMETRO/REÔMETRO; CONTROLE COMPLETO DA TEMPERATURA DA AMOSTRA; COM FUNÇÃO DE TELA PRIMÁRIA QUE PERMITE A DETERMINAÇÃO RÁPIDA DA VISCOSIDADE EM UM PONTO; DADOS PODEM SER CAPTURADOS EM SEGUNDO PLANO ENQUANTO DADOS DE ENSAIOS ANTERIORES PODEM SER VISTOS, IMPRESSOS, TRAÇADOS EM GRÁFICOS E ANALISADOS; CAPTURA ILIMITADA DE DADOS E UNIDADES DOS DADOS EM SISTEMAS CGS OU SI (CP OU MPA.S); EXPORTAÇÃO PARA FORMATOS MS-EXCEL, HTML, CSV E RTF; PARÂMETROS DISPONÍVEIS PARA TRAÇADO DE GRÁFICOS: % DE TORQUE, VELOCIDADE, VISCOSIDADE, TAXA DE CISALHAMENTO, TENSÃO DE CISALHAMENTO, TEMPERATURA E TEMPO; DEVE EXECUTAR CÁLCULOS DE DEFORMAÇÃO INICIAL/YIELD STRESS, CÁLCULOS DE POWER LAW CONSISTENCY INDEX, ANÁLISES DE PASTAS; CONTROLE DE TEMPERATURA DA AMOSTRA COM BANHO TERMOSTÁTICO PROGRAMÁVEL; INDICAÇÃO GRÁFICA E NUMÉRICA DE FAIXA DE MEDIÇÃO PARA UMA HASTE SELECIONADA; SUPORTE ONLINE; CONEXÃO COM RS-232 VISCOSÍMETRO/PARA REÔMETRO; CONEXÃO PARALELA PARA IMPRESSORA; SIMILAR OU SUPERIOR AO RHEOCALC; BANHO TERMOSTÁTICO DE CIRCULAÇÃO, DIGITAL, MICROPROCESSADO; PARA SER UTILIZADO EM CONJUNTO COM O REÔMETRO; PARA COLOCAÇÃO DA AMOSTRA DENTRO DO BANHO, UTILIZANDO A SUA CIRCULAÇÃO INTERNA COM AGITAÇÃO; CONTROLE DE TEMPERATURA NA FAIXA DE -20 ATÉ +150 °C / ESTABILIDADE DE +/-&amp;#61472;0,05 °C E COM LEITURA DE 0,5 °C COM MOSTRADOR (VISOR); OPERA COM AQUECIMENTO E COM REFRIGERAÇÃO; LIMITE MÁXIMO DE TEMPERATURA AJUSTÁVEL; BOMBA DE CIRCULAÇÃO COM NO MÍNIMO 02 VELOC., SELECIONÁVEIS, DE 09 OU 15 L/M; RESERVATÓRIO COM CAPACIDADE DE NO MÍNIMO 06L E PLATAFORMA INTERNA DE SUPORTE PARA 01 BÉQUER DE 600 ML OU SIMILAR; SISTEMA DE PROTEÇÃO DE SOBRE-TEMPERATURA E DE NÍVEL BAIXO DE LÍQUIDO; DIMENSÕES EXTERNAS DE 42(L) X 40(P) X 40(A) CM; ACOMPANHA 01 TAMPA SUPERIOR INTEIRIÇA, 01 TAMPA SUPERIOR RECORTADA PARA O BÉQUER COM O SEU RESPECTIVO TAMPÃO E MANUAL DE OPERAÇÃO; PARA FUNCIONAR NA REDE ELÉTRICA DE 110 VAC/ 60 HZ; SIMILAR OU SUPERIOR AO MODELO TC-502D; ASSISTÊNCIA TÉCNICA PERMANENTE; GARANTIA DE NO MÍNIMO 12 MESES CONTRA DEFEITOS DE FABRICAÇÃO.</t>
  </si>
  <si>
    <t>5208000000748</t>
  </si>
  <si>
    <t>6</t>
  </si>
  <si>
    <t>MICRO DESTILADOR DE ALCOOL PARA DESTILAÇÃO DE AMOSTRAS ALCOÓLICAS</t>
  </si>
  <si>
    <t>MICRO DESTILADOR DE ALCOOL. UTILIZADO PARA DESTILAÇÃO DE AMOSTRAS ALCOÓLICAS TAIS COMO, VINAGRE, VINHO BRUTO, LEVEDO, VINHAÇA, FLEGMAÇA, CALDO E MOSTO. CONTROLE DE TEMPERATURA ANALÓGICO OU DIGITAL. SENSOR COM INDICAÇÃO DE NIVEL DE CALDEIRA. VOLUME DE CALDEIRA DE 1 LITRO E VOLUME DE CUBA DE 80 ML COM OPCIONAL DE 250 ML. CONDENSADOR TIPO BOLA E CALDEIRA COM COPO DOSADOR, SISTEMA DE ABASTECIMENTO, VÁLVULA STOP-FLOW E DRENO PARA LIMPEZA CONSTITUÍDOS EM VIDRO BOROSSILICATO. GABINETE EM AÇO INOS 314. VOLTAGEM 110/220.</t>
  </si>
  <si>
    <t>5208000000750</t>
  </si>
  <si>
    <t>7</t>
  </si>
  <si>
    <t>CRONÔMETRO DIGITAL</t>
  </si>
  <si>
    <t>CRONÔMETRO DIGITAL, RESISTENTE A AGUA PARA USO EM LABORATÓRIOS COM CARACTERÍSTICAS DE MEDIÇÃO DE HORAS, MINUTOS E SEGUNDOS, ALARME, CALENDÁRIO E CRONOGRAFO EM PLASTICO DE ALTA RESISTENCIA.</t>
  </si>
  <si>
    <t>APARELHO JAR TEST PARA ENSAIOS DE FLOCULAÇÃO EM ESTAÇÕES DE TRATAMENTO DE AGUA COM 3 A 6  PROVAS MICROCONTROLADO DE ATÉ 2000 ML. COM PALHETAS E HASTE AJUSTÁVEL CONFECCIONADO EM AÇO INOX. CONTROLE DE ROTAÇÃO DE ATÉ 200 RPM E DOSADOR SIMULTANEO DE REAGENTES E CORRETIVOS DE PH. CONTROLE E TEMPORIZADOS DIGITAL E SISTEMA DE ILUMINAÇÃO FLUORESCENTE NA PARTE INFERIOR DO EQUIPAMENTO.</t>
  </si>
  <si>
    <t>5208000000753</t>
  </si>
  <si>
    <t>9</t>
  </si>
  <si>
    <t>TEXTURÔMETRO TA PLUS REF. 01/TALS/LXE/EU TA PLUS - ANALISADOR DE TEXTURA</t>
  </si>
  <si>
    <t>TEXTURÔMETRO TA PLUS REF. 01/TALS/LXE/EU TA PLUS - ANALISADOR DE TEXTURA QT. 1 ANALISADOR DE TEXTURA, MODELO DE BANCADA, ALTA RIGIDEZ, MONOFUSO, MONOCOLUNA, QUE PODE APLICAR FORÇAS ATÉ 1 KN (220 LBF) EM TENSÃO E COMPRESSÃO DIRETA. A ESTRUTURA INCORPORA UM SISTEMA GUIA DO CABEÇOTE MÓVEL PARA PREVENIR CARGA LATERAL DA AMOSTRA SOB TESTE.UMA CÉLULA DE CARGA XLC É NECESSÁRIA E DEVE SER PEDIDA SEPARADAMENTE. MATERIAIS COM CARGA MAIS LEVE PODEM SER TESTADOS COM A ADIÇÃO DE UMA CÉLULA DE CARGA XLC OPCIONAL QUE É FACILMENTE INTERCAMBIÁVEL. UM ENCODER DE ALTA RESOLUÇÃO É USADO PARA MEDIR A EXTENSÃO DA AMOSTRA E TAMBÉM PARA FORNECER CONTROLE DE VELOCIDADE DE ALTA PRECISÃO. O CABEÇOTE MÓVEL E ACIONADO POR UM SERVO MOTOR E UM SERVOSSISTEMA DC PARA ATINGIR UMA AMPLA FAIXA DE VELOCIDADES ATRAVÉS DA FAIXA TOTAL DE CARGA. A MÁQUINA É CONTROLADA POR MICROPROCESSADOR E É OPERADA A PARTIR TO CONSOLE DE CONTROLE INCORPORADO, QUE POSSIBILITA QUE OS TESTES SEJAM RÁPIDA E FACILMENTE ESTABELECIDOS E REALIZADOS. AMPLO, TECLADO DE MEMBRANA COM RETORNO TÁCTIL E AUDÍVEL POSSIBILITAM QUE OS PARÂMETROS DE TESTE SEJAM ESTABELECIDOS EM CONJUNTO COM UM DISPLAY DE CRISTAL LÍQUIDO ALFANUMÉRICO DE 4 LINHAS. O DISPLAY LCD MOSTRA OS TESTES E OS PARÂMETROS DO MESMO EM INGLÊS, FRANCÊS, ALEMÃO, ITALIANO E DINAMARQUÊS. A MÁQUINA PODE SER PROGRAMADA PARA REALIZAR ATÉ 10 TESTES DIFERENTES E AS ESTATÍSTICAS PARA CADA TIPO DE TESTE SÃO AUTOMATICAMENTE CALCULADAS. OS RESULTADOS CALCULADOS SÃO: CARGA MÁXIMA (OU TENSÃO), EXTENSÃO (OU ELONGAÇÃO) NA CARGA MÁXIMA, CARGA (OU TENSÃO) NA QUEBRA E EXTENSÃO (OU ELONGAÇÃO) NA QUEBRA. O NÚMERO MÁXIMO DE AMOSTRAS QUE PODEM SER ARMAZENADOS É 600, QUE PODEM SER ARMAZENADAS EM QUALQUER DAS CONDIÇÕES DE TESTES. UMA VARIEDADE DE EXTENSÔMETROS LLOYD PODE SER CONECTADA A MÁQUINA PARA A MEDIÇÃO DA ELONGAÇÃO DA AMOSTRA. O SISTEMA DE SEGURANÇA IRÁ PARAR O CABEÇOTE MÓVEL SE A CÉLULA DE CARGA FOR SOBRECARREGADA OU SE O LIMITE DE CURSO DO CABEÇOTE MÓVEL FOR ULTRAPASSADO. TESTES TAMBÉM PODEM SER REALIZADOS USANDO O SOFTWARE NEXYGEN ATRAVÉS DA INTERFACE RS232 INTEGRADA. ESPECIFICAÇÕES:  CARGA MÁXIMA: 1 KN (220 LBF)  CURSO CABEÇOTE MÓVEL (COM CÉLULA DE CARGA, SEM GARRAS): 500 MM (20 INCH)  VELOCIDADE: 0,05 A 1.270 MM/MIN (0.002 A 50 IN/MIN)  PINO INFERIOR: 5/8 INCH  CONVERSÃO DE CARGA: 16 BIT ADC  TIPO CÉLULA DE CARGA: XLC  PRECISÃO DA CARGA: MELHOR QUE 0,5%  NORMAS DA CARGA: BS EN ISO 7500: 1999, ASTM E4, DIN 51221  TAXA AMOSTRAMENTO DADOS: 8 KHZ  RESOLUÇÃO DA EXTENSÃO: MELHOR QUE 1 MÍCRON  PRECISÃO DA VELOCIDADE: +/- 0,1% DA VELOCIDADE PROGRAMADA  ENTRADA DOS EXTENSÔMETROS: ANALÓGICA OU DIGITAL ATRAVÉS DE PLUG DE 25 PINOS COM AMPLIFICADOR INTEGRADO  DISTÂNCIA DA COLUNA AO PINO DE FIXAÇÃO DA GARRA: 175 MM (6.9 IN)  ALTURA TOTAL: 913 MM (35.9 IN)  LARGURA TOTAL: 500 MM (19.7 IN)  PROFUNDIDADE TOTAL: 400 MM (15.7 IN)  PESO: 35 KG (77 LB)  ALIMENTAÇÃO: 1 FASE, 100 A 120 V OU 220 A 250 V, SELECIONÁVEL NO CONECTOR DE ENTRADA ALIMENTAÇÃO. ALIMENTAÇÃO LIVRE DE PICOS OU QUEDA  POTÊNCIA: 500 W MÁXIMA  LOCAL DE INSTALAÇÃO: BANCADA PARA SUPORTAR 50 KG REF. 01/2362 XLC-0500-A1 - CÉLULA DE CARGA 0500 N PRECISÃO 0,5% QT. 1 PESO CERTIFICADO 5 KG QT. 1 PLATAFORMA COM GABARITO PARA ALINHAR E FIXAR OS SENSORES QT. 1 PROBE CILÍNDRICO 36 MM QT.1 REF. 01/3120 ST6/2 - PLACA DE COMPRESSÃO ALUMÍNIO, 100 MM DIÂMETRO QT. 1 REF. 01/2756 GABARITO FLEXÃO EM 3 PONTOS QT. 1 REF. 40/0771 SOFTWARE NEXYGEN PLUS</t>
  </si>
  <si>
    <t>5208000000754</t>
  </si>
  <si>
    <t>REGULADOR DE PRESSÃO PRÓPRIO PARA CILINDRO DE NITROGÊNIO</t>
  </si>
  <si>
    <t>REGULADOR DE PRESSÃO PRÓPRIO PARA CILINDRO DE NITROGÊNIO, COM AJUSTE DE PRESSÃO DE SAÍDA, SIMPLES ESTÁGIO, COPO E CAPA EM LATÃO FORJADO. CONEXÕES DE ENTRADA ABNT-11725 E DE SAÍDA CGA E-1, COM VÁLVULA DE ALÍVIO.</t>
  </si>
  <si>
    <t>5208000000755</t>
  </si>
  <si>
    <t>11</t>
  </si>
  <si>
    <t>EMBALADORA À VÁCUO MODELO DE MESA</t>
  </si>
  <si>
    <t>EMBALADORA À VÁCUO, MODELO DE MESA, COM MÍNIMO DE 01 BARRA DE SELAGEM, COMPRIMENTO MÍNIMO DA BARRA DE SELAGEM DE 400 MM, DIMENSÕES MÍNIMAS INTERNAS DA CÂMARA COMPRIMENTO X LARGURA X ALTURA (400MM X 400MM X 150MM), TENSÃO 220V, CAPACIDADE MÍNIMA DA BOMBA DE VÁCUO DE 20 M3/H, ENTRADA E BICO PARA INJEÇÃO DE GÁS PARA ATMOSFERA MODIFICADA, TAMPA EM ACRÍLICO TRANSPARENTE, CONSTRUÍDA EM AÇO INOX COMPATÍVEL PARA INDÚSTRIA DE ALIMENTOS. ASSISTÊNCIA TÉCNICA NO BRASIL.</t>
  </si>
  <si>
    <t>5208000000757</t>
  </si>
  <si>
    <t>12</t>
  </si>
  <si>
    <t>ESTUFA A VÁCUO</t>
  </si>
  <si>
    <t>ESTUFA A VÁCUO
 ESTRUTURA EXTERNA EM CHAPA AÇO REVESTIDO COM TINTA EPÓXI;
 CÂMARA INTERNA EM AÇO INOXIDÁVEL COM CANTOS ARREDONDADOS PARA MELHOR PERFORMANCE E FACILITAR A
SANITIZAÇÃO E LIMPEZA;
 VISOR FRONTAL EM VIDRO REFORÇADO E TEMPERADO;
 VÁCUO FINAL DE 0,1MPA (760 MM HG);
 CONTROLADOR ELETRÔNICO MICRO CONTROLADO DA TEMPERATURA COM DISPLAY INDICADOR;
 SAÍDA RS485;
 OPCIONAL: PODE SER FORNECIDO COM SOFTWARE PARA MONITORAMENTO DA TEMPERATURA
 FAIXA DE TEMPERATURA DE 50°C À 200°C COM FLUTUAÇÃO DE ±1°C;
 ENTRADA PARA A INSTALAÇÃO DE CABOS E SENSORES DE MONITORAMENTO OU QUALIFICAÇÃO DE TEMPERATURA;
 RESISTENCIA DE ENCAIXE RAPIDO;ADICIONAR VOLTAGEM CORRIGIR PRIMERIAS LINHAS
 VACUÔMETRO DE FACIL VISUALIZAÇÃO;
 BOMBA DE VÁCUO DUPLO ESTÁGIO;
 CABO DE FORÇA COM DUPLA ISOLAÇÃO E PLUGUE DE TRÊS PINOS, DOIS FASES E UM TERRA, ATENDENDO A NOVA
NORMA ABNT NBR 14136;
VOLTAGEM 220V
 ACOMPANHA PRATELEIRA, BOMBA DE VÁCUO, MANGUEIRA 1,2 M E MANUAL DE INSTRUÇÕES;</t>
  </si>
  <si>
    <t>5208000000761</t>
  </si>
  <si>
    <t>13</t>
  </si>
  <si>
    <t>ESPECTROFOTÔMETRO TIPO DIGITAL</t>
  </si>
  <si>
    <t>ESPECTROFOTÔMETRO, TIPO DIGITAL, TENSÃO 110/220, FAIXA MEDIÇÃO 320 A 1000 NM DE COMPRIMENTO DE ONDA, BANDA DE PASSAGEM 10, GRADE DE DIFRAÇÃO 1200 LINHAS/MM, APLICAÇÃO ANÁLISE QUÍMICA, CARACTERÍSTICAS ADICIONAIS ZERO AUTOMÁTICO/FATOR COLORIMÉTRICO</t>
  </si>
  <si>
    <t>5208000000762</t>
  </si>
  <si>
    <t>14</t>
  </si>
  <si>
    <t>ESPECTROFOTÔMETRO UV-VIS MODO VARREDURA</t>
  </si>
  <si>
    <t>ESPECTROFOTÔMETRO UV-VIS, MODO VARREDURA, COMPRIMENTO DE ONDA: 185-900; 220-1400NM. SISTEMA ÓTICO: DUPLO FEIXE. VOLTAGEM: 110/220. SOFTWARE COM FUNÇÃO AUTO-ZERO COM POSSIBILIDADE DE MEDIDAS EM FUNÇÃO DO TEMPO. ACESSÓRIO DE ESFERA DE INTEGRAÇÃO PARA REFLECTÂNCIA DIFUSA E MEDIDA DE TRANSMITÂNCIA EM LÍQUIDOS E SÓLIDOS, FAIXA DE VARREDURA 190-900; 220-850 E UM PAR CASADO DE CUBETA DE QUARTZO.</t>
  </si>
  <si>
    <t>5208000000769</t>
  </si>
  <si>
    <t>15</t>
  </si>
  <si>
    <t>ESTUFA DE SECAGEM COM CIRCULAÇÃO E RENOVAÇÃO DE AR FORÇADO COM CAPACIDADE ATÉ 150 L</t>
  </si>
  <si>
    <t>ESTUFA COM CIRCULAÇÃO E RENOVAÇÃO DE AR FORÇADO, COM CAPACIDADE ATÉ 150 L. CONTROLADOR DE TEMPERATURA ATÉ 200ºC. CONFECCIONADA EM CHAPA DE AÇO COM TRATAMENTO ANTICORROSIVO. ISOLAÇÃO TÉRMICA COM LÃ DE VIDRO NAS PAREDES. FUSÍVEL DE SEGURANÇA. TENSÃO DE 110V OU 220V 50/60HZ. CONTROLADOR DE TEMPERATURA DIGITAL MICROPROCESSADO (SISTEMA PID), RELÉ DE ESTADO SÓLIDO, SENSOR PT 100 COM SENSIBILIDADE DE ±0,1°C.</t>
  </si>
  <si>
    <t>16</t>
  </si>
  <si>
    <t>BANHO-MARIA EM CUBA DE AÇO INOX</t>
  </si>
  <si>
    <t>BANHO-MARIA EM CUBA DE AÇO INOX  SEM EMENDAS OU SOLDAS, COM CANTOS ARREDONDADOS, E TAMPA COM ANÉIS REDUTORES. CARCAÇA EM AÇO COM TRATAMENTO ANTI-CORROSIVO E PINTURA ELETROSTÁTICA E COM CONTROLE DE TEMPERATURA COM MARCADOR DIGITAL DE NO MÍNIMO -5 ATÉ 100 ºC. CAPACIDADE MÍNIMA DE 20 LITROS. COM BOMBA PARA CIRCULAÇÃO INTERNA E EXTERNA COM REGULAGEM ATRAVÉS DE VÁLVULA DE ESFERA. COM ALIMENTAÇÃO EM REDE 220 V. GARANTIA: 1 ANO</t>
  </si>
  <si>
    <t>CANCELADOS</t>
  </si>
  <si>
    <t>VALOR HOMOLOGADO</t>
  </si>
  <si>
    <t>FORNECEDOR</t>
  </si>
  <si>
    <t>CNPJ FORNECEDOR</t>
  </si>
  <si>
    <t>CONTATO</t>
  </si>
  <si>
    <t>Análise RELEVANTES OU ACIMA DE R$80.000,00</t>
  </si>
  <si>
    <t>FONTE PESQUISA ANÁLISE</t>
  </si>
  <si>
    <t>VALOR TOTAL HOMOLOGADO</t>
  </si>
  <si>
    <t>CHECK SIPAC</t>
  </si>
  <si>
    <t>MILAN EQUIPAMENTOS CIENTIFICOS LTDA - EPP</t>
  </si>
  <si>
    <t>75.121.434/0001-49</t>
  </si>
  <si>
    <t>(41) 3621-4166</t>
  </si>
  <si>
    <t>OK</t>
  </si>
  <si>
    <t>PHOENIX INDUSTRIA E COMERCIO DE EQUIPAMENTOS CIENTIFICO</t>
  </si>
  <si>
    <t>44.239.382/0001-86</t>
  </si>
  <si>
    <t>(16) 3324-3886</t>
  </si>
  <si>
    <t>CANCELADO NA ACEITAÇÃO</t>
  </si>
  <si>
    <t>LABMACHINE EQUIPAMENTOS PRODUTOS E MATERIAIS PARA LABOR</t>
  </si>
  <si>
    <t>06.925.910/0001-61</t>
  </si>
  <si>
    <t>19 3413-5290</t>
  </si>
  <si>
    <t> L. H. Z. DOS SANTOS - ME</t>
  </si>
  <si>
    <t>11.036.658/0001-70</t>
  </si>
  <si>
    <t>(19)32880081</t>
  </si>
  <si>
    <t>WEBLABOR SAO PAULO MATERIAIS DIDATICOS LTDA - EPP</t>
  </si>
  <si>
    <t>13.533.610/0001-00</t>
  </si>
  <si>
    <t>(19) 3623-3022</t>
  </si>
  <si>
    <t>THELGA COMERCIO E SERVICOS LTDA - ME</t>
  </si>
  <si>
    <t>(31) 3462-1858</t>
  </si>
  <si>
    <t>ALKAHEST COMERCIO IMPORTACAO E EXPORTACAO DE PRODUTOS C</t>
  </si>
  <si>
    <t>08.399.449/0001-86</t>
  </si>
  <si>
    <t>19 3287-4920</t>
  </si>
  <si>
    <t>PREGÃO 192012  ESTADO DE GOIÁS
UNIVERSIDADE ESTADUAL DE GOIÁS
COMISSÃO PERMANENTE DE LICITAÇÃO</t>
  </si>
  <si>
    <t>SOLAB EQUIPAMENTOS PARA LABORATORIOS EIRELI - EPP</t>
  </si>
  <si>
    <t>05.869.012/0001-70</t>
  </si>
  <si>
    <t>54 3282-7925</t>
  </si>
  <si>
    <t>CANCELADO POR INEXISTÊNCIA DE PROPOSTA</t>
  </si>
  <si>
    <t>EXTRALAB BRASIL - COMERCIO E MANUTENCAO DE EQUIPAMENTOS</t>
  </si>
  <si>
    <t>04.665.405/0001-08</t>
  </si>
  <si>
    <t>(19) 3255-2510</t>
  </si>
  <si>
    <t>Pregão nº 132011 IMPORTADORA E EXPORTADORA DE MEDIDORES POLIMATE LTDA</t>
  </si>
  <si>
    <t>TOTAL</t>
  </si>
  <si>
    <t>ITENS CANCELADOS</t>
  </si>
  <si>
    <t>MOTIVO</t>
  </si>
  <si>
    <t>QUANTIDADE ITENS</t>
  </si>
  <si>
    <t>% SOBRE TOTAL</t>
  </si>
  <si>
    <t>3</t>
  </si>
  <si>
    <t>4</t>
  </si>
  <si>
    <t>8</t>
  </si>
  <si>
    <t>Ordem CCL</t>
  </si>
  <si>
    <t>Objeto</t>
  </si>
  <si>
    <t>Campus Responsável</t>
  </si>
  <si>
    <t>Cod. Material</t>
  </si>
  <si>
    <t>Item</t>
  </si>
  <si>
    <t>5208000000746</t>
  </si>
  <si>
    <t>5208000000743</t>
  </si>
  <si>
    <t>92) 2123-8382</t>
  </si>
  <si>
    <t>TOTAL CANCELADOS</t>
  </si>
  <si>
    <t>APARELHO JAR TEST PARA ENSAIOS DE FLOCULAÇÃO EM ESTAÇÕES DE TRATAMENTO DE ÁGUA</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</si>
</sst>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R$-416]\ * #,##0.00_-;\-[$R$-416]\ * #,##0.00_-;_-[$R$-416]\ * &quot;-&quot;??_-;_-@_-"/>
    <numFmt numFmtId="173" formatCode="&quot;R$&quot;\ #,##0.00"/>
    <numFmt numFmtId="174" formatCode="&quot;Sim&quot;;&quot;Sim&quot;;&quot;Não&quot;"/>
    <numFmt numFmtId="175" formatCode="&quot;Verdadeiro&quot;;&quot;Verdadeiro&quot;;&quot;Falso&quot;"/>
    <numFmt numFmtId="176" formatCode="&quot;Ativado&quot;;&quot;Ativado&quot;;&quot;Desativado&quot;"/>
    <numFmt numFmtId="177" formatCode="[$€-2]\ #,##0.00_);[Red]\([$€-2]\ #,##0.00\)"/>
  </numFmts>
  <fonts count="50">
    <font>
      <sz val="10"/>
      <name val="Arial"/>
      <family val="0"/>
    </font>
    <font>
      <b/>
      <sz val="16"/>
      <name val="Arial"/>
      <family val="2"/>
    </font>
    <font>
      <b/>
      <sz val="8"/>
      <name val="Arial"/>
      <family val="2"/>
    </font>
    <font>
      <sz val="8"/>
      <name val="Arial"/>
      <family val="2"/>
    </font>
    <font>
      <b/>
      <sz val="10"/>
      <name val="Arial"/>
      <family val="2"/>
    </font>
    <font>
      <b/>
      <sz val="8"/>
      <name val="Verdana"/>
      <family val="2"/>
    </font>
    <font>
      <sz val="9"/>
      <name val="Tahoma"/>
      <family val="2"/>
    </font>
    <font>
      <b/>
      <sz val="9"/>
      <name val="Tahoma"/>
      <family val="2"/>
    </font>
    <font>
      <sz val="11"/>
      <color indexed="8"/>
      <name val="Calibri"/>
      <family val="2"/>
    </font>
    <font>
      <sz val="11"/>
      <color indexed="9"/>
      <name val="Calibri"/>
      <family val="2"/>
    </font>
    <font>
      <sz val="11"/>
      <color indexed="58"/>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8"/>
      <color indexed="10"/>
      <name val="Arial"/>
      <family val="2"/>
    </font>
    <font>
      <b/>
      <sz val="18"/>
      <color indexed="10"/>
      <name val="Arial"/>
      <family val="2"/>
    </font>
    <font>
      <b/>
      <sz val="12"/>
      <color indexed="10"/>
      <name val="Arial"/>
      <family val="2"/>
    </font>
    <font>
      <b/>
      <sz val="8"/>
      <color indexed="10"/>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8"/>
      <color rgb="FFFF0000"/>
      <name val="Arial"/>
      <family val="2"/>
    </font>
    <font>
      <b/>
      <sz val="18"/>
      <color rgb="FFFF0000"/>
      <name val="Arial"/>
      <family val="2"/>
    </font>
    <font>
      <b/>
      <sz val="12"/>
      <color rgb="FFFF0000"/>
      <name val="Arial"/>
      <family val="2"/>
    </font>
    <font>
      <b/>
      <sz val="8"/>
      <color rgb="FFFF0000"/>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indexed="53"/>
        <bgColor indexed="64"/>
      </patternFill>
    </fill>
    <fill>
      <patternFill patternType="solid">
        <fgColor indexed="60"/>
        <bgColor indexed="64"/>
      </patternFill>
    </fill>
    <fill>
      <patternFill patternType="solid">
        <fgColor rgb="FFFFFF00"/>
        <bgColor indexed="64"/>
      </patternFill>
    </fill>
    <fill>
      <patternFill patternType="solid">
        <fgColor indexed="1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theme="4"/>
      </left>
      <right style="double">
        <color theme="4"/>
      </right>
      <top style="double">
        <color theme="4"/>
      </top>
      <bottom style="double">
        <color theme="4"/>
      </bottom>
    </border>
    <border>
      <left style="double">
        <color indexed="8"/>
      </left>
      <right style="double">
        <color indexed="8"/>
      </right>
      <top>
        <color indexed="63"/>
      </top>
      <bottom style="double">
        <color indexed="8"/>
      </bottom>
    </border>
    <border>
      <left>
        <color indexed="63"/>
      </left>
      <right style="double">
        <color theme="4"/>
      </right>
      <top style="double">
        <color theme="4"/>
      </top>
      <bottom style="double">
        <color theme="4"/>
      </bottom>
    </border>
    <border>
      <left style="thin"/>
      <right style="thin"/>
      <top style="thin"/>
      <bottom style="thin"/>
    </border>
    <border>
      <left>
        <color indexed="63"/>
      </left>
      <right style="double">
        <color indexed="8"/>
      </right>
      <top>
        <color indexed="63"/>
      </top>
      <bottom style="double">
        <color indexed="8"/>
      </bottom>
    </border>
    <border>
      <left style="thin">
        <color indexed="8"/>
      </left>
      <right style="thin">
        <color indexed="8"/>
      </right>
      <top style="medium">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16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171" fontId="0" fillId="0" borderId="0" applyFont="0" applyFill="0" applyBorder="0" applyAlignment="0" applyProtection="0"/>
  </cellStyleXfs>
  <cellXfs count="82">
    <xf numFmtId="0" fontId="0" fillId="0" borderId="0" xfId="0" applyAlignment="1">
      <alignment/>
    </xf>
    <xf numFmtId="172" fontId="0" fillId="0" borderId="0" xfId="0" applyNumberFormat="1" applyAlignment="1">
      <alignment/>
    </xf>
    <xf numFmtId="0" fontId="3" fillId="0" borderId="0" xfId="0" applyFont="1" applyBorder="1" applyAlignment="1">
      <alignment horizontal="left" wrapText="1"/>
    </xf>
    <xf numFmtId="1" fontId="3" fillId="0" borderId="0" xfId="0" applyNumberFormat="1" applyFont="1" applyBorder="1" applyAlignment="1">
      <alignment horizontal="center" wrapText="1"/>
    </xf>
    <xf numFmtId="172" fontId="3" fillId="33" borderId="0" xfId="0" applyNumberFormat="1" applyFont="1" applyFill="1" applyBorder="1" applyAlignment="1">
      <alignment horizontal="right" wrapText="1"/>
    </xf>
    <xf numFmtId="172" fontId="3" fillId="34" borderId="0" xfId="45" applyNumberFormat="1" applyFont="1" applyFill="1" applyBorder="1" applyAlignment="1">
      <alignment horizontal="right" wrapText="1"/>
    </xf>
    <xf numFmtId="0" fontId="3" fillId="34" borderId="0" xfId="0" applyFont="1" applyFill="1" applyBorder="1" applyAlignment="1">
      <alignment horizontal="left" wrapText="1"/>
    </xf>
    <xf numFmtId="172" fontId="3" fillId="34" borderId="0" xfId="0" applyNumberFormat="1" applyFont="1" applyFill="1" applyBorder="1" applyAlignment="1">
      <alignment horizontal="right" wrapText="1"/>
    </xf>
    <xf numFmtId="2" fontId="3" fillId="34" borderId="0" xfId="0" applyNumberFormat="1" applyFont="1" applyFill="1" applyBorder="1" applyAlignment="1">
      <alignment horizontal="right" wrapText="1"/>
    </xf>
    <xf numFmtId="2" fontId="3" fillId="35" borderId="0" xfId="0" applyNumberFormat="1" applyFont="1" applyFill="1" applyBorder="1" applyAlignment="1">
      <alignment horizontal="right" wrapText="1"/>
    </xf>
    <xf numFmtId="2" fontId="3" fillId="36" borderId="0" xfId="0" applyNumberFormat="1" applyFont="1" applyFill="1" applyBorder="1" applyAlignment="1">
      <alignment horizontal="right" wrapText="1"/>
    </xf>
    <xf numFmtId="0" fontId="2" fillId="16" borderId="10" xfId="0" applyFont="1" applyFill="1" applyBorder="1" applyAlignment="1">
      <alignment horizontal="center" vertical="center" wrapText="1"/>
    </xf>
    <xf numFmtId="0" fontId="46" fillId="16" borderId="10" xfId="0" applyFont="1" applyFill="1" applyBorder="1" applyAlignment="1">
      <alignment horizontal="center" vertical="center" wrapText="1"/>
    </xf>
    <xf numFmtId="172" fontId="4" fillId="16" borderId="10" xfId="0" applyNumberFormat="1" applyFont="1" applyFill="1" applyBorder="1" applyAlignment="1">
      <alignment horizontal="center" vertical="center" wrapText="1"/>
    </xf>
    <xf numFmtId="172" fontId="46" fillId="16" borderId="10" xfId="0" applyNumberFormat="1" applyFont="1" applyFill="1" applyBorder="1" applyAlignment="1">
      <alignment horizontal="center" vertical="center" wrapText="1"/>
    </xf>
    <xf numFmtId="0" fontId="4" fillId="16"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1" fontId="3" fillId="33" borderId="10" xfId="0" applyNumberFormat="1" applyFont="1" applyFill="1" applyBorder="1" applyAlignment="1">
      <alignment horizontal="center" vertical="center" wrapText="1"/>
    </xf>
    <xf numFmtId="172" fontId="3" fillId="33" borderId="10" xfId="0" applyNumberFormat="1" applyFont="1" applyFill="1" applyBorder="1" applyAlignment="1">
      <alignment horizontal="center" vertical="center" wrapText="1"/>
    </xf>
    <xf numFmtId="172" fontId="3" fillId="33" borderId="10" xfId="47" applyNumberFormat="1"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173" fontId="3" fillId="33" borderId="10" xfId="0" applyNumberFormat="1" applyFont="1" applyFill="1" applyBorder="1" applyAlignment="1">
      <alignment horizontal="center" vertical="center" wrapText="1"/>
    </xf>
    <xf numFmtId="2" fontId="46" fillId="33" borderId="10"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172" fontId="3" fillId="33" borderId="10" xfId="0" applyNumberFormat="1" applyFont="1" applyFill="1" applyBorder="1" applyAlignment="1">
      <alignment horizontal="left" vertical="center" wrapText="1"/>
    </xf>
    <xf numFmtId="172" fontId="46" fillId="33" borderId="10" xfId="0" applyNumberFormat="1" applyFont="1" applyFill="1" applyBorder="1" applyAlignment="1">
      <alignment horizontal="left" vertical="center" wrapText="1"/>
    </xf>
    <xf numFmtId="0" fontId="2" fillId="33" borderId="10" xfId="0" applyFont="1" applyFill="1" applyBorder="1" applyAlignment="1">
      <alignment horizontal="center" vertical="center" wrapText="1"/>
    </xf>
    <xf numFmtId="0" fontId="3" fillId="37" borderId="10" xfId="0" applyFont="1" applyFill="1" applyBorder="1" applyAlignment="1">
      <alignment horizontal="center" vertical="center" wrapText="1"/>
    </xf>
    <xf numFmtId="1" fontId="3" fillId="37" borderId="10" xfId="0" applyNumberFormat="1" applyFont="1" applyFill="1" applyBorder="1" applyAlignment="1">
      <alignment horizontal="center" vertical="center" wrapText="1"/>
    </xf>
    <xf numFmtId="172" fontId="3" fillId="37" borderId="10" xfId="0" applyNumberFormat="1" applyFont="1" applyFill="1" applyBorder="1" applyAlignment="1">
      <alignment horizontal="center" vertical="center" wrapText="1"/>
    </xf>
    <xf numFmtId="172" fontId="3" fillId="37" borderId="10" xfId="47" applyNumberFormat="1" applyFont="1" applyFill="1" applyBorder="1" applyAlignment="1">
      <alignment horizontal="center" vertical="center" wrapText="1"/>
    </xf>
    <xf numFmtId="2" fontId="3" fillId="37" borderId="10" xfId="0" applyNumberFormat="1" applyFont="1" applyFill="1" applyBorder="1" applyAlignment="1">
      <alignment horizontal="center" vertical="center" wrapText="1"/>
    </xf>
    <xf numFmtId="173" fontId="3" fillId="37" borderId="10" xfId="0" applyNumberFormat="1" applyFont="1" applyFill="1" applyBorder="1" applyAlignment="1">
      <alignment horizontal="center" vertical="center" wrapText="1"/>
    </xf>
    <xf numFmtId="2" fontId="46" fillId="37" borderId="10" xfId="0" applyNumberFormat="1" applyFont="1" applyFill="1" applyBorder="1" applyAlignment="1">
      <alignment horizontal="center" vertical="center" wrapText="1"/>
    </xf>
    <xf numFmtId="2" fontId="2" fillId="37" borderId="10" xfId="0" applyNumberFormat="1" applyFont="1" applyFill="1" applyBorder="1" applyAlignment="1">
      <alignment horizontal="center" vertical="center" wrapText="1"/>
    </xf>
    <xf numFmtId="172" fontId="3" fillId="37" borderId="10" xfId="0" applyNumberFormat="1" applyFont="1" applyFill="1" applyBorder="1" applyAlignment="1">
      <alignment horizontal="left" vertical="center" wrapText="1"/>
    </xf>
    <xf numFmtId="0" fontId="2" fillId="37" borderId="10" xfId="0" applyFont="1" applyFill="1" applyBorder="1" applyAlignment="1">
      <alignment horizontal="center" vertical="center" wrapText="1"/>
    </xf>
    <xf numFmtId="173" fontId="46"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0" fillId="0" borderId="11" xfId="0" applyBorder="1" applyAlignment="1">
      <alignment/>
    </xf>
    <xf numFmtId="173" fontId="0" fillId="33" borderId="11" xfId="0" applyNumberFormat="1" applyFont="1" applyFill="1" applyBorder="1" applyAlignment="1">
      <alignment/>
    </xf>
    <xf numFmtId="0" fontId="0" fillId="33" borderId="11" xfId="0" applyFont="1" applyFill="1" applyBorder="1" applyAlignment="1">
      <alignment/>
    </xf>
    <xf numFmtId="0" fontId="0" fillId="33" borderId="11" xfId="0" applyFill="1" applyBorder="1" applyAlignment="1">
      <alignment/>
    </xf>
    <xf numFmtId="172" fontId="47" fillId="19" borderId="11" xfId="0" applyNumberFormat="1" applyFont="1" applyFill="1" applyBorder="1" applyAlignment="1">
      <alignment/>
    </xf>
    <xf numFmtId="0" fontId="0" fillId="33" borderId="0" xfId="0" applyFill="1" applyAlignment="1">
      <alignment/>
    </xf>
    <xf numFmtId="0" fontId="0" fillId="33" borderId="0" xfId="0" applyFill="1" applyBorder="1" applyAlignment="1">
      <alignment/>
    </xf>
    <xf numFmtId="2" fontId="3" fillId="33" borderId="0" xfId="0" applyNumberFormat="1" applyFont="1" applyFill="1" applyBorder="1" applyAlignment="1">
      <alignment horizontal="right" wrapText="1"/>
    </xf>
    <xf numFmtId="0" fontId="3" fillId="33" borderId="0" xfId="0" applyFont="1" applyFill="1" applyBorder="1" applyAlignment="1">
      <alignment horizontal="left" wrapText="1"/>
    </xf>
    <xf numFmtId="0" fontId="4" fillId="0" borderId="10" xfId="0" applyFont="1" applyBorder="1" applyAlignment="1">
      <alignment horizontal="center"/>
    </xf>
    <xf numFmtId="0" fontId="0" fillId="0" borderId="10" xfId="0" applyFont="1" applyBorder="1" applyAlignment="1">
      <alignment horizontal="center"/>
    </xf>
    <xf numFmtId="0" fontId="4" fillId="0" borderId="10" xfId="0" applyFont="1" applyBorder="1" applyAlignment="1">
      <alignment/>
    </xf>
    <xf numFmtId="0" fontId="4" fillId="33" borderId="10" xfId="0" applyFont="1" applyFill="1" applyBorder="1" applyAlignment="1">
      <alignment/>
    </xf>
    <xf numFmtId="0" fontId="0" fillId="0" borderId="10" xfId="0" applyFont="1" applyBorder="1" applyAlignment="1">
      <alignment horizontal="left" wrapText="1"/>
    </xf>
    <xf numFmtId="0" fontId="0" fillId="33" borderId="10" xfId="0" applyFill="1" applyBorder="1" applyAlignment="1">
      <alignment/>
    </xf>
    <xf numFmtId="9" fontId="0" fillId="0" borderId="10" xfId="50" applyFont="1" applyBorder="1" applyAlignment="1">
      <alignment/>
    </xf>
    <xf numFmtId="0" fontId="0" fillId="0" borderId="10" xfId="0" applyFont="1" applyBorder="1" applyAlignment="1">
      <alignment wrapText="1"/>
    </xf>
    <xf numFmtId="49" fontId="0" fillId="33" borderId="0" xfId="0" applyNumberFormat="1" applyFill="1" applyAlignment="1">
      <alignment horizontal="center" vertical="center"/>
    </xf>
    <xf numFmtId="172" fontId="46" fillId="37" borderId="10" xfId="0" applyNumberFormat="1" applyFont="1" applyFill="1" applyBorder="1" applyAlignment="1">
      <alignment horizontal="left" vertical="center" wrapText="1"/>
    </xf>
    <xf numFmtId="0" fontId="0" fillId="37" borderId="0" xfId="0" applyFill="1" applyAlignment="1">
      <alignment/>
    </xf>
    <xf numFmtId="0" fontId="3" fillId="33" borderId="12" xfId="0" applyFont="1" applyFill="1" applyBorder="1" applyAlignment="1">
      <alignment horizontal="center" vertical="center" wrapText="1"/>
    </xf>
    <xf numFmtId="0" fontId="3" fillId="37" borderId="12" xfId="0"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49" fontId="3" fillId="37" borderId="13" xfId="0" applyNumberFormat="1" applyFont="1" applyFill="1" applyBorder="1" applyAlignment="1">
      <alignment horizontal="center" vertical="center" wrapText="1"/>
    </xf>
    <xf numFmtId="49" fontId="0" fillId="33" borderId="13" xfId="0" applyNumberFormat="1" applyFont="1" applyFill="1" applyBorder="1" applyAlignment="1">
      <alignment horizontal="center" vertical="center"/>
    </xf>
    <xf numFmtId="49" fontId="0" fillId="37" borderId="13" xfId="0" applyNumberFormat="1" applyFont="1" applyFill="1" applyBorder="1" applyAlignment="1">
      <alignment horizontal="center" vertical="center"/>
    </xf>
    <xf numFmtId="0" fontId="0" fillId="0" borderId="14" xfId="0" applyBorder="1" applyAlignment="1">
      <alignment/>
    </xf>
    <xf numFmtId="49" fontId="0" fillId="33" borderId="13" xfId="0" applyNumberFormat="1" applyFill="1" applyBorder="1" applyAlignment="1">
      <alignment horizontal="center" vertical="center"/>
    </xf>
    <xf numFmtId="173" fontId="0" fillId="37" borderId="11" xfId="0" applyNumberFormat="1" applyFont="1" applyFill="1" applyBorder="1" applyAlignment="1">
      <alignment/>
    </xf>
    <xf numFmtId="172" fontId="48" fillId="37" borderId="11" xfId="47" applyNumberFormat="1" applyFont="1" applyFill="1" applyBorder="1" applyAlignment="1">
      <alignment/>
    </xf>
    <xf numFmtId="0" fontId="49" fillId="33" borderId="0" xfId="0" applyFont="1" applyFill="1" applyAlignment="1">
      <alignment horizontal="center" vertical="center" wrapText="1"/>
    </xf>
    <xf numFmtId="0" fontId="1" fillId="0" borderId="0" xfId="0" applyFont="1" applyAlignment="1">
      <alignment horizontal="center"/>
    </xf>
    <xf numFmtId="0" fontId="0" fillId="0" borderId="0" xfId="0" applyAlignment="1">
      <alignment/>
    </xf>
    <xf numFmtId="0" fontId="4" fillId="0" borderId="10" xfId="0" applyFont="1" applyBorder="1" applyAlignment="1">
      <alignment horizontal="center"/>
    </xf>
    <xf numFmtId="0" fontId="0" fillId="0" borderId="0" xfId="0" applyAlignment="1">
      <alignment horizontal="center" vertical="center"/>
    </xf>
    <xf numFmtId="0" fontId="2" fillId="38" borderId="15" xfId="0" applyFont="1" applyFill="1" applyBorder="1" applyAlignment="1">
      <alignment horizontal="center" vertical="center" wrapText="1"/>
    </xf>
    <xf numFmtId="0" fontId="2" fillId="16" borderId="15" xfId="0" applyFont="1" applyFill="1" applyBorder="1" applyAlignment="1">
      <alignment horizontal="center" vertical="center" wrapText="1"/>
    </xf>
    <xf numFmtId="2" fontId="3" fillId="33" borderId="13" xfId="0" applyNumberFormat="1" applyFont="1" applyFill="1" applyBorder="1" applyAlignment="1">
      <alignment horizontal="center" vertical="center" wrapText="1"/>
    </xf>
    <xf numFmtId="0" fontId="3" fillId="33" borderId="13" xfId="0" applyFont="1" applyFill="1" applyBorder="1" applyAlignment="1">
      <alignment horizontal="center" vertical="center" wrapText="1"/>
    </xf>
    <xf numFmtId="1" fontId="3" fillId="33" borderId="13" xfId="0" applyNumberFormat="1" applyFont="1" applyFill="1" applyBorder="1" applyAlignment="1">
      <alignment horizontal="center" vertical="center" wrapText="1"/>
    </xf>
    <xf numFmtId="2" fontId="3" fillId="37" borderId="13" xfId="0" applyNumberFormat="1" applyFont="1" applyFill="1" applyBorder="1" applyAlignment="1">
      <alignment horizontal="center" vertical="center" wrapText="1"/>
    </xf>
    <xf numFmtId="0" fontId="3" fillId="37" borderId="13" xfId="0" applyFont="1" applyFill="1" applyBorder="1" applyAlignment="1">
      <alignment horizontal="center" vertical="center" wrapText="1"/>
    </xf>
    <xf numFmtId="0" fontId="0" fillId="0" borderId="13" xfId="0" applyBorder="1" applyAlignment="1">
      <alignment horizontal="center" vertical="center"/>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Moeda 2" xfId="47"/>
    <cellStyle name="Neutra" xfId="48"/>
    <cellStyle name="Nota" xfId="49"/>
    <cellStyle name="Percent" xfId="50"/>
    <cellStyle name="Saíd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 name="Comma"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D8E4BC"/>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CD5B4"/>
      <rgbColor rgb="00666699"/>
      <rgbColor rgb="00969696"/>
      <rgbColor rgb="00003366"/>
      <rgbColor rgb="00339966"/>
      <rgbColor rgb="00003300"/>
      <rgbColor rgb="00333300"/>
      <rgbColor rgb="00DDD9C4"/>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37"/>
  <sheetViews>
    <sheetView tabSelected="1" zoomScale="80" zoomScaleNormal="80" zoomScalePageLayoutView="0" workbookViewId="0" topLeftCell="A1">
      <selection activeCell="A1" sqref="A1:V1"/>
    </sheetView>
  </sheetViews>
  <sheetFormatPr defaultColWidth="9.140625" defaultRowHeight="12.75"/>
  <cols>
    <col min="1" max="1" width="13.00390625" style="73" customWidth="1"/>
    <col min="2" max="2" width="30.00390625" style="73" customWidth="1"/>
    <col min="3" max="3" width="40.00390625" style="73" customWidth="1"/>
    <col min="4" max="4" width="20.00390625" style="73" customWidth="1"/>
    <col min="5" max="5" width="12.00390625" style="56" customWidth="1"/>
    <col min="6" max="6" width="60.140625" style="0" customWidth="1"/>
    <col min="7" max="7" width="90.00390625" style="0" customWidth="1"/>
    <col min="8" max="8" width="20.00390625" style="0" customWidth="1"/>
    <col min="9" max="9" width="13.57421875" style="0" customWidth="1"/>
    <col min="10" max="18" width="20.00390625" style="0" customWidth="1"/>
    <col min="19" max="26" width="25.00390625" style="0" customWidth="1"/>
    <col min="27" max="28" width="26.140625" style="0" customWidth="1"/>
    <col min="29" max="30" width="25.00390625" style="0" customWidth="1"/>
    <col min="31" max="31" width="13.7109375" style="0" customWidth="1"/>
  </cols>
  <sheetData>
    <row r="1" spans="1:22" ht="20.25">
      <c r="A1" s="70" t="s">
        <v>0</v>
      </c>
      <c r="B1" s="71"/>
      <c r="C1" s="71"/>
      <c r="D1" s="71"/>
      <c r="E1" s="71"/>
      <c r="F1" s="71"/>
      <c r="G1" s="71"/>
      <c r="H1" s="71"/>
      <c r="I1" s="71"/>
      <c r="J1" s="71"/>
      <c r="K1" s="71"/>
      <c r="L1" s="71"/>
      <c r="M1" s="71"/>
      <c r="N1" s="71"/>
      <c r="O1" s="71"/>
      <c r="P1" s="71"/>
      <c r="Q1" s="71"/>
      <c r="R1" s="71"/>
      <c r="S1" s="71"/>
      <c r="T1" s="71"/>
      <c r="U1" s="71"/>
      <c r="V1" s="71"/>
    </row>
    <row r="2" spans="6:22" ht="13.5" thickBot="1">
      <c r="F2" s="2"/>
      <c r="G2" s="2"/>
      <c r="H2" s="2"/>
      <c r="I2" s="3"/>
      <c r="J2" s="4"/>
      <c r="K2" s="4"/>
      <c r="L2" s="5"/>
      <c r="M2" s="6"/>
      <c r="N2" s="7"/>
      <c r="O2" s="6"/>
      <c r="P2" s="7"/>
      <c r="Q2" s="6"/>
      <c r="R2" s="8"/>
      <c r="S2" s="6"/>
      <c r="T2" s="9"/>
      <c r="U2" s="10"/>
      <c r="V2" s="10"/>
    </row>
    <row r="3" spans="1:31" ht="46.5" thickBot="1" thickTop="1">
      <c r="A3" s="74" t="s">
        <v>127</v>
      </c>
      <c r="B3" s="74" t="s">
        <v>128</v>
      </c>
      <c r="C3" s="74" t="s">
        <v>129</v>
      </c>
      <c r="D3" s="74" t="s">
        <v>130</v>
      </c>
      <c r="E3" s="75" t="s">
        <v>131</v>
      </c>
      <c r="F3" s="11" t="s">
        <v>1</v>
      </c>
      <c r="G3" s="11" t="s">
        <v>2</v>
      </c>
      <c r="H3" s="11" t="s">
        <v>3</v>
      </c>
      <c r="I3" s="11" t="s">
        <v>4</v>
      </c>
      <c r="J3" s="11" t="s">
        <v>5</v>
      </c>
      <c r="K3" s="11" t="s">
        <v>7</v>
      </c>
      <c r="L3" s="11" t="s">
        <v>8</v>
      </c>
      <c r="M3" s="11" t="s">
        <v>9</v>
      </c>
      <c r="N3" s="11" t="s">
        <v>10</v>
      </c>
      <c r="O3" s="11" t="s">
        <v>11</v>
      </c>
      <c r="P3" s="11" t="s">
        <v>12</v>
      </c>
      <c r="Q3" s="11" t="s">
        <v>13</v>
      </c>
      <c r="R3" s="11" t="s">
        <v>14</v>
      </c>
      <c r="S3" s="11" t="s">
        <v>15</v>
      </c>
      <c r="T3" s="11" t="s">
        <v>79</v>
      </c>
      <c r="U3" s="12" t="s">
        <v>80</v>
      </c>
      <c r="V3" s="12" t="s">
        <v>81</v>
      </c>
      <c r="W3" s="12" t="s">
        <v>82</v>
      </c>
      <c r="X3" s="12" t="s">
        <v>83</v>
      </c>
      <c r="Y3" s="13" t="s">
        <v>84</v>
      </c>
      <c r="Z3" s="11" t="s">
        <v>85</v>
      </c>
      <c r="AA3" s="11" t="s">
        <v>6</v>
      </c>
      <c r="AB3" s="14" t="s">
        <v>86</v>
      </c>
      <c r="AC3" s="11" t="s">
        <v>16</v>
      </c>
      <c r="AD3" s="11" t="s">
        <v>17</v>
      </c>
      <c r="AE3" s="15" t="s">
        <v>87</v>
      </c>
    </row>
    <row r="4" spans="1:31" ht="66" customHeight="1" thickBot="1" thickTop="1">
      <c r="A4" s="76" t="s">
        <v>18</v>
      </c>
      <c r="B4" s="77" t="s">
        <v>19</v>
      </c>
      <c r="C4" s="77" t="s">
        <v>20</v>
      </c>
      <c r="D4" s="78">
        <v>5212000465483</v>
      </c>
      <c r="E4" s="61">
        <v>1</v>
      </c>
      <c r="F4" s="59" t="s">
        <v>136</v>
      </c>
      <c r="G4" s="16" t="s">
        <v>48</v>
      </c>
      <c r="H4" s="16" t="s">
        <v>31</v>
      </c>
      <c r="I4" s="17">
        <v>1</v>
      </c>
      <c r="J4" s="18">
        <f aca="true" t="shared" si="0" ref="J4:J9">ROUND((K4+M4+O4)/3,2)</f>
        <v>3696.6</v>
      </c>
      <c r="K4" s="19">
        <v>3500</v>
      </c>
      <c r="L4" s="16" t="s">
        <v>31</v>
      </c>
      <c r="M4" s="18">
        <v>3959.8</v>
      </c>
      <c r="N4" s="16" t="s">
        <v>31</v>
      </c>
      <c r="O4" s="18">
        <v>3630</v>
      </c>
      <c r="P4" s="16" t="s">
        <v>31</v>
      </c>
      <c r="Q4" s="20" t="s">
        <v>26</v>
      </c>
      <c r="R4" s="16" t="s">
        <v>26</v>
      </c>
      <c r="S4" s="21">
        <v>3696.6</v>
      </c>
      <c r="T4" s="20"/>
      <c r="U4" s="21">
        <v>3255.44</v>
      </c>
      <c r="V4" s="22" t="s">
        <v>88</v>
      </c>
      <c r="W4" s="22" t="s">
        <v>89</v>
      </c>
      <c r="X4" s="22" t="s">
        <v>90</v>
      </c>
      <c r="Y4" s="23"/>
      <c r="Z4" s="23"/>
      <c r="AA4" s="24">
        <f aca="true" t="shared" si="1" ref="AA4:AA19">J4*I4</f>
        <v>3696.6</v>
      </c>
      <c r="AB4" s="25">
        <f aca="true" t="shared" si="2" ref="AB4:AB19">U4*I4</f>
        <v>3255.44</v>
      </c>
      <c r="AC4" s="20" t="s">
        <v>26</v>
      </c>
      <c r="AD4" s="20">
        <v>1</v>
      </c>
      <c r="AE4" s="26" t="s">
        <v>91</v>
      </c>
    </row>
    <row r="5" spans="1:31" ht="125.25" thickBot="1" thickTop="1">
      <c r="A5" s="76" t="s">
        <v>18</v>
      </c>
      <c r="B5" s="77" t="s">
        <v>19</v>
      </c>
      <c r="C5" s="77" t="s">
        <v>20</v>
      </c>
      <c r="D5" s="76" t="s">
        <v>132</v>
      </c>
      <c r="E5" s="61" t="s">
        <v>28</v>
      </c>
      <c r="F5" s="59" t="s">
        <v>34</v>
      </c>
      <c r="G5" s="16" t="s">
        <v>35</v>
      </c>
      <c r="H5" s="16" t="s">
        <v>31</v>
      </c>
      <c r="I5" s="17">
        <v>1</v>
      </c>
      <c r="J5" s="18">
        <f t="shared" si="0"/>
        <v>7367.16</v>
      </c>
      <c r="K5" s="19">
        <v>7675</v>
      </c>
      <c r="L5" s="16" t="s">
        <v>31</v>
      </c>
      <c r="M5" s="18">
        <v>6734</v>
      </c>
      <c r="N5" s="16" t="s">
        <v>31</v>
      </c>
      <c r="O5" s="18">
        <v>7692.49</v>
      </c>
      <c r="P5" s="16" t="s">
        <v>31</v>
      </c>
      <c r="Q5" s="20" t="s">
        <v>26</v>
      </c>
      <c r="R5" s="16" t="s">
        <v>26</v>
      </c>
      <c r="S5" s="21">
        <v>7367.16</v>
      </c>
      <c r="T5" s="20"/>
      <c r="U5" s="21">
        <v>5085</v>
      </c>
      <c r="V5" s="22" t="s">
        <v>92</v>
      </c>
      <c r="W5" s="22" t="s">
        <v>93</v>
      </c>
      <c r="X5" s="22" t="s">
        <v>94</v>
      </c>
      <c r="Y5" s="23"/>
      <c r="Z5" s="23"/>
      <c r="AA5" s="24">
        <f t="shared" si="1"/>
        <v>7367.16</v>
      </c>
      <c r="AB5" s="25">
        <f t="shared" si="2"/>
        <v>5085</v>
      </c>
      <c r="AC5" s="20" t="s">
        <v>26</v>
      </c>
      <c r="AD5" s="20">
        <v>1</v>
      </c>
      <c r="AE5" s="26" t="s">
        <v>91</v>
      </c>
    </row>
    <row r="6" spans="1:31" s="58" customFormat="1" ht="56.25" customHeight="1" thickBot="1" thickTop="1">
      <c r="A6" s="79" t="s">
        <v>18</v>
      </c>
      <c r="B6" s="80" t="s">
        <v>19</v>
      </c>
      <c r="C6" s="80" t="s">
        <v>20</v>
      </c>
      <c r="D6" s="79" t="s">
        <v>133</v>
      </c>
      <c r="E6" s="62" t="s">
        <v>124</v>
      </c>
      <c r="F6" s="60" t="s">
        <v>32</v>
      </c>
      <c r="G6" s="27" t="s">
        <v>33</v>
      </c>
      <c r="H6" s="27" t="s">
        <v>31</v>
      </c>
      <c r="I6" s="28">
        <v>1</v>
      </c>
      <c r="J6" s="29">
        <f t="shared" si="0"/>
        <v>7064</v>
      </c>
      <c r="K6" s="30">
        <v>7450</v>
      </c>
      <c r="L6" s="27" t="s">
        <v>31</v>
      </c>
      <c r="M6" s="29">
        <v>6712</v>
      </c>
      <c r="N6" s="27" t="s">
        <v>31</v>
      </c>
      <c r="O6" s="29">
        <v>7030</v>
      </c>
      <c r="P6" s="27" t="s">
        <v>31</v>
      </c>
      <c r="Q6" s="31" t="s">
        <v>26</v>
      </c>
      <c r="R6" s="27" t="s">
        <v>26</v>
      </c>
      <c r="S6" s="32">
        <v>7064</v>
      </c>
      <c r="T6" s="31">
        <f>AA6</f>
        <v>7064</v>
      </c>
      <c r="U6" s="32"/>
      <c r="V6" s="31" t="s">
        <v>95</v>
      </c>
      <c r="W6" s="31"/>
      <c r="X6" s="33"/>
      <c r="Y6" s="34"/>
      <c r="Z6" s="34"/>
      <c r="AA6" s="35">
        <f t="shared" si="1"/>
        <v>7064</v>
      </c>
      <c r="AB6" s="57">
        <f t="shared" si="2"/>
        <v>0</v>
      </c>
      <c r="AC6" s="31" t="s">
        <v>26</v>
      </c>
      <c r="AD6" s="31">
        <v>1</v>
      </c>
      <c r="AE6" s="36" t="s">
        <v>91</v>
      </c>
    </row>
    <row r="7" spans="1:31" ht="57.75" thickBot="1" thickTop="1">
      <c r="A7" s="76" t="s">
        <v>18</v>
      </c>
      <c r="B7" s="77" t="s">
        <v>19</v>
      </c>
      <c r="C7" s="77" t="s">
        <v>20</v>
      </c>
      <c r="D7" s="78">
        <v>5212000465484</v>
      </c>
      <c r="E7" s="61" t="s">
        <v>125</v>
      </c>
      <c r="F7" s="59" t="s">
        <v>77</v>
      </c>
      <c r="G7" s="16" t="s">
        <v>78</v>
      </c>
      <c r="H7" s="16" t="s">
        <v>31</v>
      </c>
      <c r="I7" s="17">
        <v>1</v>
      </c>
      <c r="J7" s="18">
        <f t="shared" si="0"/>
        <v>8311.62</v>
      </c>
      <c r="K7" s="19">
        <v>7535.75</v>
      </c>
      <c r="L7" s="16" t="s">
        <v>31</v>
      </c>
      <c r="M7" s="18">
        <v>9299.12</v>
      </c>
      <c r="N7" s="16" t="s">
        <v>31</v>
      </c>
      <c r="O7" s="18">
        <v>8100</v>
      </c>
      <c r="P7" s="16" t="s">
        <v>31</v>
      </c>
      <c r="Q7" s="20" t="s">
        <v>26</v>
      </c>
      <c r="R7" s="16" t="s">
        <v>26</v>
      </c>
      <c r="S7" s="21">
        <v>8311.62</v>
      </c>
      <c r="T7" s="20"/>
      <c r="U7" s="21">
        <v>7589</v>
      </c>
      <c r="V7" s="69" t="s">
        <v>111</v>
      </c>
      <c r="W7" s="22" t="s">
        <v>112</v>
      </c>
      <c r="X7" s="22" t="s">
        <v>134</v>
      </c>
      <c r="Y7" s="23"/>
      <c r="Z7" s="23"/>
      <c r="AA7" s="24">
        <f t="shared" si="1"/>
        <v>8311.62</v>
      </c>
      <c r="AB7" s="25">
        <f t="shared" si="2"/>
        <v>7589</v>
      </c>
      <c r="AC7" s="20" t="s">
        <v>26</v>
      </c>
      <c r="AD7" s="20">
        <v>1</v>
      </c>
      <c r="AE7" s="26" t="s">
        <v>91</v>
      </c>
    </row>
    <row r="8" spans="1:31" ht="35.25" thickBot="1" thickTop="1">
      <c r="A8" s="76" t="s">
        <v>18</v>
      </c>
      <c r="B8" s="77" t="s">
        <v>19</v>
      </c>
      <c r="C8" s="77" t="s">
        <v>20</v>
      </c>
      <c r="D8" s="76" t="s">
        <v>21</v>
      </c>
      <c r="E8" s="61" t="s">
        <v>37</v>
      </c>
      <c r="F8" s="59" t="s">
        <v>22</v>
      </c>
      <c r="G8" s="16" t="s">
        <v>23</v>
      </c>
      <c r="H8" s="16" t="s">
        <v>24</v>
      </c>
      <c r="I8" s="17">
        <v>3</v>
      </c>
      <c r="J8" s="18">
        <f t="shared" si="0"/>
        <v>2206.82</v>
      </c>
      <c r="K8" s="19">
        <v>2079</v>
      </c>
      <c r="L8" s="16" t="s">
        <v>25</v>
      </c>
      <c r="M8" s="18">
        <v>2254.25</v>
      </c>
      <c r="N8" s="16" t="s">
        <v>25</v>
      </c>
      <c r="O8" s="18">
        <v>2287.2</v>
      </c>
      <c r="P8" s="16" t="s">
        <v>25</v>
      </c>
      <c r="Q8" s="20" t="s">
        <v>26</v>
      </c>
      <c r="R8" s="16" t="s">
        <v>26</v>
      </c>
      <c r="S8" s="21">
        <v>2206.82</v>
      </c>
      <c r="T8" s="20"/>
      <c r="U8" s="21">
        <v>1479</v>
      </c>
      <c r="V8" s="22" t="s">
        <v>96</v>
      </c>
      <c r="W8" s="22" t="s">
        <v>97</v>
      </c>
      <c r="X8" s="22" t="s">
        <v>98</v>
      </c>
      <c r="Y8" s="23"/>
      <c r="Z8" s="23"/>
      <c r="AA8" s="24">
        <f t="shared" si="1"/>
        <v>6620.460000000001</v>
      </c>
      <c r="AB8" s="25">
        <f t="shared" si="2"/>
        <v>4437</v>
      </c>
      <c r="AC8" s="20">
        <v>3</v>
      </c>
      <c r="AD8" s="20" t="s">
        <v>26</v>
      </c>
      <c r="AE8" s="26" t="s">
        <v>91</v>
      </c>
    </row>
    <row r="9" spans="1:31" s="58" customFormat="1" ht="44.25" customHeight="1" thickBot="1" thickTop="1">
      <c r="A9" s="79" t="s">
        <v>18</v>
      </c>
      <c r="B9" s="80" t="s">
        <v>19</v>
      </c>
      <c r="C9" s="80" t="s">
        <v>20</v>
      </c>
      <c r="D9" s="79" t="s">
        <v>44</v>
      </c>
      <c r="E9" s="62" t="s">
        <v>41</v>
      </c>
      <c r="F9" s="60" t="s">
        <v>46</v>
      </c>
      <c r="G9" s="27" t="s">
        <v>47</v>
      </c>
      <c r="H9" s="27" t="s">
        <v>31</v>
      </c>
      <c r="I9" s="28">
        <v>10</v>
      </c>
      <c r="J9" s="29">
        <f t="shared" si="0"/>
        <v>39.66</v>
      </c>
      <c r="K9" s="30">
        <v>41.9</v>
      </c>
      <c r="L9" s="27" t="s">
        <v>31</v>
      </c>
      <c r="M9" s="29">
        <v>44.9</v>
      </c>
      <c r="N9" s="27" t="s">
        <v>31</v>
      </c>
      <c r="O9" s="29">
        <v>32.19</v>
      </c>
      <c r="P9" s="27" t="s">
        <v>31</v>
      </c>
      <c r="Q9" s="31" t="s">
        <v>26</v>
      </c>
      <c r="R9" s="27" t="s">
        <v>26</v>
      </c>
      <c r="S9" s="32">
        <v>39.66</v>
      </c>
      <c r="T9" s="31">
        <f>AA9</f>
        <v>396.59999999999997</v>
      </c>
      <c r="U9" s="32"/>
      <c r="V9" s="31" t="s">
        <v>95</v>
      </c>
      <c r="W9" s="31"/>
      <c r="X9" s="33"/>
      <c r="Y9" s="34"/>
      <c r="Z9" s="34"/>
      <c r="AA9" s="35">
        <f t="shared" si="1"/>
        <v>396.59999999999997</v>
      </c>
      <c r="AB9" s="57">
        <f t="shared" si="2"/>
        <v>0</v>
      </c>
      <c r="AC9" s="31" t="s">
        <v>26</v>
      </c>
      <c r="AD9" s="31">
        <v>10</v>
      </c>
      <c r="AE9" s="36" t="s">
        <v>91</v>
      </c>
    </row>
    <row r="10" spans="1:31" ht="78.75" customHeight="1" thickBot="1" thickTop="1">
      <c r="A10" s="76" t="s">
        <v>18</v>
      </c>
      <c r="B10" s="77" t="s">
        <v>19</v>
      </c>
      <c r="C10" s="77" t="s">
        <v>20</v>
      </c>
      <c r="D10" s="76" t="s">
        <v>56</v>
      </c>
      <c r="E10" s="61" t="s">
        <v>45</v>
      </c>
      <c r="F10" s="59" t="s">
        <v>58</v>
      </c>
      <c r="G10" s="16" t="s">
        <v>59</v>
      </c>
      <c r="H10" s="16" t="s">
        <v>31</v>
      </c>
      <c r="I10" s="17">
        <v>1</v>
      </c>
      <c r="J10" s="18">
        <f>ROUND((K10+M10+O10+Q10)/4,2)</f>
        <v>8499.75</v>
      </c>
      <c r="K10" s="19">
        <v>8000</v>
      </c>
      <c r="L10" s="16" t="s">
        <v>25</v>
      </c>
      <c r="M10" s="18">
        <v>10999</v>
      </c>
      <c r="N10" s="16" t="s">
        <v>25</v>
      </c>
      <c r="O10" s="18">
        <v>6800</v>
      </c>
      <c r="P10" s="16" t="s">
        <v>25</v>
      </c>
      <c r="Q10" s="20">
        <v>8200</v>
      </c>
      <c r="R10" s="16" t="s">
        <v>25</v>
      </c>
      <c r="S10" s="21">
        <v>8499.75</v>
      </c>
      <c r="T10" s="20"/>
      <c r="U10" s="21">
        <v>8400</v>
      </c>
      <c r="V10" s="37" t="s">
        <v>99</v>
      </c>
      <c r="W10" s="22" t="s">
        <v>100</v>
      </c>
      <c r="X10" s="22" t="s">
        <v>101</v>
      </c>
      <c r="Y10" s="23"/>
      <c r="Z10" s="23"/>
      <c r="AA10" s="24">
        <f t="shared" si="1"/>
        <v>8499.75</v>
      </c>
      <c r="AB10" s="25">
        <f t="shared" si="2"/>
        <v>8400</v>
      </c>
      <c r="AC10" s="20">
        <v>1</v>
      </c>
      <c r="AD10" s="20" t="s">
        <v>26</v>
      </c>
      <c r="AE10" s="26" t="s">
        <v>91</v>
      </c>
    </row>
    <row r="11" spans="1:31" ht="35.25" thickBot="1" thickTop="1">
      <c r="A11" s="76" t="s">
        <v>18</v>
      </c>
      <c r="B11" s="77" t="s">
        <v>19</v>
      </c>
      <c r="C11" s="77" t="s">
        <v>20</v>
      </c>
      <c r="D11" s="76" t="s">
        <v>64</v>
      </c>
      <c r="E11" s="61" t="s">
        <v>126</v>
      </c>
      <c r="F11" s="59" t="s">
        <v>66</v>
      </c>
      <c r="G11" s="16" t="s">
        <v>67</v>
      </c>
      <c r="H11" s="16" t="s">
        <v>31</v>
      </c>
      <c r="I11" s="17">
        <v>1</v>
      </c>
      <c r="J11" s="18">
        <f aca="true" t="shared" si="3" ref="J11:J19">ROUND((K11+M11+O11)/3,2)</f>
        <v>6045.24</v>
      </c>
      <c r="K11" s="19">
        <v>4900</v>
      </c>
      <c r="L11" s="16" t="s">
        <v>25</v>
      </c>
      <c r="M11" s="18">
        <v>6237.7</v>
      </c>
      <c r="N11" s="16" t="s">
        <v>25</v>
      </c>
      <c r="O11" s="18">
        <v>6998.03</v>
      </c>
      <c r="P11" s="16" t="s">
        <v>25</v>
      </c>
      <c r="Q11" s="20" t="s">
        <v>26</v>
      </c>
      <c r="R11" s="16" t="s">
        <v>26</v>
      </c>
      <c r="S11" s="21">
        <v>6045.24</v>
      </c>
      <c r="T11" s="20"/>
      <c r="U11" s="21">
        <v>1890</v>
      </c>
      <c r="V11" s="22" t="s">
        <v>102</v>
      </c>
      <c r="W11" s="22" t="s">
        <v>103</v>
      </c>
      <c r="X11" s="22" t="s">
        <v>104</v>
      </c>
      <c r="Y11" s="23"/>
      <c r="Z11" s="23"/>
      <c r="AA11" s="24">
        <f t="shared" si="1"/>
        <v>6045.24</v>
      </c>
      <c r="AB11" s="25">
        <f t="shared" si="2"/>
        <v>1890</v>
      </c>
      <c r="AC11" s="20">
        <v>1</v>
      </c>
      <c r="AD11" s="20" t="s">
        <v>26</v>
      </c>
      <c r="AE11" s="26" t="s">
        <v>91</v>
      </c>
    </row>
    <row r="12" spans="1:31" s="58" customFormat="1" ht="57.75" thickBot="1" thickTop="1">
      <c r="A12" s="79" t="s">
        <v>18</v>
      </c>
      <c r="B12" s="80" t="s">
        <v>19</v>
      </c>
      <c r="C12" s="80" t="s">
        <v>20</v>
      </c>
      <c r="D12" s="79" t="s">
        <v>68</v>
      </c>
      <c r="E12" s="62" t="s">
        <v>50</v>
      </c>
      <c r="F12" s="60" t="s">
        <v>70</v>
      </c>
      <c r="G12" s="27" t="s">
        <v>71</v>
      </c>
      <c r="H12" s="27" t="s">
        <v>31</v>
      </c>
      <c r="I12" s="28">
        <v>1</v>
      </c>
      <c r="J12" s="29">
        <f t="shared" si="3"/>
        <v>35924.22</v>
      </c>
      <c r="K12" s="30">
        <v>37340</v>
      </c>
      <c r="L12" s="27" t="s">
        <v>25</v>
      </c>
      <c r="M12" s="29">
        <v>41252.65</v>
      </c>
      <c r="N12" s="27" t="s">
        <v>25</v>
      </c>
      <c r="O12" s="29">
        <v>29180</v>
      </c>
      <c r="P12" s="27" t="s">
        <v>25</v>
      </c>
      <c r="Q12" s="31" t="s">
        <v>26</v>
      </c>
      <c r="R12" s="27" t="s">
        <v>26</v>
      </c>
      <c r="S12" s="32">
        <v>35924.22</v>
      </c>
      <c r="T12" s="31">
        <f>AA12</f>
        <v>35924.22</v>
      </c>
      <c r="U12" s="32"/>
      <c r="V12" s="31" t="s">
        <v>95</v>
      </c>
      <c r="W12" s="31"/>
      <c r="X12" s="33"/>
      <c r="Y12" s="34"/>
      <c r="Z12" s="34"/>
      <c r="AA12" s="35">
        <f t="shared" si="1"/>
        <v>35924.22</v>
      </c>
      <c r="AB12" s="57">
        <f t="shared" si="2"/>
        <v>0</v>
      </c>
      <c r="AC12" s="31">
        <v>1</v>
      </c>
      <c r="AD12" s="31" t="s">
        <v>26</v>
      </c>
      <c r="AE12" s="36" t="s">
        <v>91</v>
      </c>
    </row>
    <row r="13" spans="1:31" ht="249" customHeight="1" thickBot="1" thickTop="1">
      <c r="A13" s="76" t="s">
        <v>18</v>
      </c>
      <c r="B13" s="77" t="s">
        <v>19</v>
      </c>
      <c r="C13" s="77" t="s">
        <v>20</v>
      </c>
      <c r="D13" s="76" t="s">
        <v>60</v>
      </c>
      <c r="E13" s="61" t="s">
        <v>18</v>
      </c>
      <c r="F13" s="59" t="s">
        <v>62</v>
      </c>
      <c r="G13" s="16" t="s">
        <v>63</v>
      </c>
      <c r="H13" s="16" t="s">
        <v>31</v>
      </c>
      <c r="I13" s="17">
        <v>2</v>
      </c>
      <c r="J13" s="18">
        <f t="shared" si="3"/>
        <v>11658.42</v>
      </c>
      <c r="K13" s="19">
        <v>12850</v>
      </c>
      <c r="L13" s="16" t="s">
        <v>25</v>
      </c>
      <c r="M13" s="18">
        <v>13637</v>
      </c>
      <c r="N13" s="16" t="s">
        <v>25</v>
      </c>
      <c r="O13" s="18">
        <v>8488.26</v>
      </c>
      <c r="P13" s="16" t="s">
        <v>25</v>
      </c>
      <c r="Q13" s="20" t="s">
        <v>26</v>
      </c>
      <c r="R13" s="16" t="s">
        <v>26</v>
      </c>
      <c r="S13" s="21">
        <v>11658.42</v>
      </c>
      <c r="T13" s="20"/>
      <c r="U13" s="21">
        <v>10466</v>
      </c>
      <c r="V13" s="69" t="s">
        <v>111</v>
      </c>
      <c r="W13" s="22" t="s">
        <v>112</v>
      </c>
      <c r="X13" s="22" t="s">
        <v>134</v>
      </c>
      <c r="Y13" s="23"/>
      <c r="Z13" s="23"/>
      <c r="AA13" s="24">
        <f t="shared" si="1"/>
        <v>23316.84</v>
      </c>
      <c r="AB13" s="25">
        <f t="shared" si="2"/>
        <v>20932</v>
      </c>
      <c r="AC13" s="20">
        <v>2</v>
      </c>
      <c r="AD13" s="20" t="s">
        <v>26</v>
      </c>
      <c r="AE13" s="26" t="s">
        <v>91</v>
      </c>
    </row>
    <row r="14" spans="1:31" ht="67.5" customHeight="1" thickBot="1" thickTop="1">
      <c r="A14" s="76" t="s">
        <v>18</v>
      </c>
      <c r="B14" s="77" t="s">
        <v>19</v>
      </c>
      <c r="C14" s="77" t="s">
        <v>20</v>
      </c>
      <c r="D14" s="76" t="s">
        <v>72</v>
      </c>
      <c r="E14" s="61" t="s">
        <v>57</v>
      </c>
      <c r="F14" s="59" t="s">
        <v>74</v>
      </c>
      <c r="G14" s="16" t="s">
        <v>75</v>
      </c>
      <c r="H14" s="16" t="s">
        <v>31</v>
      </c>
      <c r="I14" s="17">
        <v>1</v>
      </c>
      <c r="J14" s="18">
        <f t="shared" si="3"/>
        <v>6267.65</v>
      </c>
      <c r="K14" s="19">
        <v>6471.4</v>
      </c>
      <c r="L14" s="16" t="s">
        <v>25</v>
      </c>
      <c r="M14" s="18">
        <v>6322.56</v>
      </c>
      <c r="N14" s="16" t="s">
        <v>25</v>
      </c>
      <c r="O14" s="18">
        <v>6009</v>
      </c>
      <c r="P14" s="16" t="s">
        <v>25</v>
      </c>
      <c r="Q14" s="20" t="s">
        <v>26</v>
      </c>
      <c r="R14" s="16" t="s">
        <v>26</v>
      </c>
      <c r="S14" s="21">
        <v>6267.65</v>
      </c>
      <c r="T14" s="20"/>
      <c r="U14" s="21">
        <v>4114</v>
      </c>
      <c r="V14" s="22" t="s">
        <v>105</v>
      </c>
      <c r="W14" s="22" t="s">
        <v>105</v>
      </c>
      <c r="X14" s="22" t="s">
        <v>106</v>
      </c>
      <c r="Y14" s="23"/>
      <c r="Z14" s="23"/>
      <c r="AA14" s="24">
        <f t="shared" si="1"/>
        <v>6267.65</v>
      </c>
      <c r="AB14" s="25">
        <f t="shared" si="2"/>
        <v>4114</v>
      </c>
      <c r="AC14" s="20">
        <v>1</v>
      </c>
      <c r="AD14" s="20" t="s">
        <v>26</v>
      </c>
      <c r="AE14" s="26" t="s">
        <v>91</v>
      </c>
    </row>
    <row r="15" spans="1:31" ht="409.5" customHeight="1" thickBot="1" thickTop="1">
      <c r="A15" s="76" t="s">
        <v>18</v>
      </c>
      <c r="B15" s="77" t="s">
        <v>19</v>
      </c>
      <c r="C15" s="77" t="s">
        <v>20</v>
      </c>
      <c r="D15" s="76" t="s">
        <v>36</v>
      </c>
      <c r="E15" s="61" t="s">
        <v>61</v>
      </c>
      <c r="F15" s="59" t="s">
        <v>38</v>
      </c>
      <c r="G15" s="16" t="s">
        <v>39</v>
      </c>
      <c r="H15" s="16" t="s">
        <v>31</v>
      </c>
      <c r="I15" s="17">
        <v>2</v>
      </c>
      <c r="J15" s="18">
        <f t="shared" si="3"/>
        <v>56703.67</v>
      </c>
      <c r="K15" s="19">
        <v>68809</v>
      </c>
      <c r="L15" s="16" t="s">
        <v>31</v>
      </c>
      <c r="M15" s="18">
        <v>47784</v>
      </c>
      <c r="N15" s="16" t="s">
        <v>31</v>
      </c>
      <c r="O15" s="18">
        <v>53518</v>
      </c>
      <c r="P15" s="16" t="s">
        <v>31</v>
      </c>
      <c r="Q15" s="20" t="s">
        <v>26</v>
      </c>
      <c r="R15" s="16" t="s">
        <v>26</v>
      </c>
      <c r="S15" s="21">
        <v>56703.67</v>
      </c>
      <c r="T15" s="20"/>
      <c r="U15" s="21">
        <v>57921</v>
      </c>
      <c r="V15" s="22" t="s">
        <v>107</v>
      </c>
      <c r="W15" s="22" t="s">
        <v>108</v>
      </c>
      <c r="X15" s="22" t="s">
        <v>109</v>
      </c>
      <c r="Y15" s="23">
        <v>138158.5</v>
      </c>
      <c r="Z15" s="23" t="s">
        <v>110</v>
      </c>
      <c r="AA15" s="24">
        <f t="shared" si="1"/>
        <v>113407.34</v>
      </c>
      <c r="AB15" s="25">
        <f t="shared" si="2"/>
        <v>115842</v>
      </c>
      <c r="AC15" s="20">
        <v>1</v>
      </c>
      <c r="AD15" s="20">
        <v>1</v>
      </c>
      <c r="AE15" s="26" t="s">
        <v>91</v>
      </c>
    </row>
    <row r="16" spans="1:31" ht="69" thickBot="1" thickTop="1">
      <c r="A16" s="76" t="s">
        <v>18</v>
      </c>
      <c r="B16" s="77" t="s">
        <v>19</v>
      </c>
      <c r="C16" s="77" t="s">
        <v>20</v>
      </c>
      <c r="D16" s="76" t="s">
        <v>40</v>
      </c>
      <c r="E16" s="61" t="s">
        <v>65</v>
      </c>
      <c r="F16" s="59" t="s">
        <v>42</v>
      </c>
      <c r="G16" s="16" t="s">
        <v>43</v>
      </c>
      <c r="H16" s="16" t="s">
        <v>31</v>
      </c>
      <c r="I16" s="17">
        <v>1</v>
      </c>
      <c r="J16" s="18">
        <f t="shared" si="3"/>
        <v>4814</v>
      </c>
      <c r="K16" s="19">
        <v>4400</v>
      </c>
      <c r="L16" s="16" t="s">
        <v>31</v>
      </c>
      <c r="M16" s="18">
        <v>4342</v>
      </c>
      <c r="N16" s="16" t="s">
        <v>31</v>
      </c>
      <c r="O16" s="18">
        <v>5700</v>
      </c>
      <c r="P16" s="16" t="s">
        <v>31</v>
      </c>
      <c r="Q16" s="20" t="s">
        <v>26</v>
      </c>
      <c r="R16" s="16" t="s">
        <v>26</v>
      </c>
      <c r="S16" s="21">
        <v>4814</v>
      </c>
      <c r="T16" s="20"/>
      <c r="U16" s="21">
        <v>4669</v>
      </c>
      <c r="V16" s="22" t="s">
        <v>111</v>
      </c>
      <c r="W16" s="22" t="s">
        <v>112</v>
      </c>
      <c r="X16" s="22" t="s">
        <v>113</v>
      </c>
      <c r="Y16" s="23"/>
      <c r="Z16" s="23"/>
      <c r="AA16" s="24">
        <f t="shared" si="1"/>
        <v>4814</v>
      </c>
      <c r="AB16" s="25">
        <f t="shared" si="2"/>
        <v>4669</v>
      </c>
      <c r="AC16" s="20" t="s">
        <v>26</v>
      </c>
      <c r="AD16" s="20">
        <v>1</v>
      </c>
      <c r="AE16" s="26" t="s">
        <v>91</v>
      </c>
    </row>
    <row r="17" spans="1:31" s="58" customFormat="1" ht="102.75" thickBot="1" thickTop="1">
      <c r="A17" s="79" t="s">
        <v>18</v>
      </c>
      <c r="B17" s="80" t="s">
        <v>19</v>
      </c>
      <c r="C17" s="80" t="s">
        <v>20</v>
      </c>
      <c r="D17" s="79" t="s">
        <v>27</v>
      </c>
      <c r="E17" s="64" t="s">
        <v>69</v>
      </c>
      <c r="F17" s="60" t="s">
        <v>29</v>
      </c>
      <c r="G17" s="27" t="s">
        <v>30</v>
      </c>
      <c r="H17" s="27" t="s">
        <v>31</v>
      </c>
      <c r="I17" s="28">
        <v>1</v>
      </c>
      <c r="J17" s="29">
        <f t="shared" si="3"/>
        <v>1527.48</v>
      </c>
      <c r="K17" s="30">
        <v>1563</v>
      </c>
      <c r="L17" s="27" t="s">
        <v>31</v>
      </c>
      <c r="M17" s="29">
        <v>1375.62</v>
      </c>
      <c r="N17" s="27" t="s">
        <v>31</v>
      </c>
      <c r="O17" s="29">
        <v>1643.81</v>
      </c>
      <c r="P17" s="27" t="s">
        <v>31</v>
      </c>
      <c r="Q17" s="31" t="s">
        <v>26</v>
      </c>
      <c r="R17" s="27" t="s">
        <v>26</v>
      </c>
      <c r="S17" s="32">
        <v>1527.48</v>
      </c>
      <c r="T17" s="31">
        <f>AA17</f>
        <v>1527.48</v>
      </c>
      <c r="U17" s="32"/>
      <c r="V17" s="31" t="s">
        <v>95</v>
      </c>
      <c r="W17" s="31"/>
      <c r="X17" s="33"/>
      <c r="Y17" s="34"/>
      <c r="Z17" s="34"/>
      <c r="AA17" s="35">
        <f t="shared" si="1"/>
        <v>1527.48</v>
      </c>
      <c r="AB17" s="57">
        <f t="shared" si="2"/>
        <v>0</v>
      </c>
      <c r="AC17" s="31" t="s">
        <v>26</v>
      </c>
      <c r="AD17" s="31">
        <v>1</v>
      </c>
      <c r="AE17" s="36" t="s">
        <v>91</v>
      </c>
    </row>
    <row r="18" spans="1:31" s="58" customFormat="1" ht="35.25" thickBot="1" thickTop="1">
      <c r="A18" s="79" t="s">
        <v>18</v>
      </c>
      <c r="B18" s="80" t="s">
        <v>19</v>
      </c>
      <c r="C18" s="80" t="s">
        <v>20</v>
      </c>
      <c r="D18" s="79" t="s">
        <v>53</v>
      </c>
      <c r="E18" s="64" t="s">
        <v>73</v>
      </c>
      <c r="F18" s="60" t="s">
        <v>54</v>
      </c>
      <c r="G18" s="27" t="s">
        <v>55</v>
      </c>
      <c r="H18" s="27" t="s">
        <v>31</v>
      </c>
      <c r="I18" s="28">
        <v>2</v>
      </c>
      <c r="J18" s="29">
        <f t="shared" si="3"/>
        <v>162.44</v>
      </c>
      <c r="K18" s="30">
        <v>165.7</v>
      </c>
      <c r="L18" s="27" t="s">
        <v>25</v>
      </c>
      <c r="M18" s="29">
        <v>161.63</v>
      </c>
      <c r="N18" s="27" t="s">
        <v>25</v>
      </c>
      <c r="O18" s="29">
        <v>160</v>
      </c>
      <c r="P18" s="27" t="s">
        <v>25</v>
      </c>
      <c r="Q18" s="31" t="s">
        <v>26</v>
      </c>
      <c r="R18" s="27" t="s">
        <v>26</v>
      </c>
      <c r="S18" s="32">
        <v>162.44</v>
      </c>
      <c r="T18" s="31">
        <f>AA18</f>
        <v>324.88</v>
      </c>
      <c r="U18" s="32"/>
      <c r="V18" s="31" t="s">
        <v>114</v>
      </c>
      <c r="W18" s="31"/>
      <c r="X18" s="33"/>
      <c r="Y18" s="34"/>
      <c r="Z18" s="34"/>
      <c r="AA18" s="35">
        <f t="shared" si="1"/>
        <v>324.88</v>
      </c>
      <c r="AB18" s="57">
        <f t="shared" si="2"/>
        <v>0</v>
      </c>
      <c r="AC18" s="31">
        <v>2</v>
      </c>
      <c r="AD18" s="31" t="s">
        <v>26</v>
      </c>
      <c r="AE18" s="36" t="s">
        <v>91</v>
      </c>
    </row>
    <row r="19" spans="1:31" ht="395.25" thickBot="1" thickTop="1">
      <c r="A19" s="76" t="s">
        <v>18</v>
      </c>
      <c r="B19" s="77" t="s">
        <v>19</v>
      </c>
      <c r="C19" s="77" t="s">
        <v>20</v>
      </c>
      <c r="D19" s="76" t="s">
        <v>49</v>
      </c>
      <c r="E19" s="63" t="s">
        <v>76</v>
      </c>
      <c r="F19" s="59" t="s">
        <v>51</v>
      </c>
      <c r="G19" s="16" t="s">
        <v>52</v>
      </c>
      <c r="H19" s="16" t="s">
        <v>31</v>
      </c>
      <c r="I19" s="17">
        <v>2</v>
      </c>
      <c r="J19" s="18">
        <f t="shared" si="3"/>
        <v>64206</v>
      </c>
      <c r="K19" s="19">
        <v>75890</v>
      </c>
      <c r="L19" s="16" t="s">
        <v>31</v>
      </c>
      <c r="M19" s="18">
        <v>57702</v>
      </c>
      <c r="N19" s="16" t="s">
        <v>31</v>
      </c>
      <c r="O19" s="18">
        <v>59026</v>
      </c>
      <c r="P19" s="16" t="s">
        <v>31</v>
      </c>
      <c r="Q19" s="20" t="s">
        <v>26</v>
      </c>
      <c r="R19" s="16" t="s">
        <v>26</v>
      </c>
      <c r="S19" s="21">
        <v>64206</v>
      </c>
      <c r="T19" s="20"/>
      <c r="U19" s="21">
        <v>54898</v>
      </c>
      <c r="V19" s="22" t="s">
        <v>115</v>
      </c>
      <c r="W19" s="22" t="s">
        <v>116</v>
      </c>
      <c r="X19" s="22" t="s">
        <v>117</v>
      </c>
      <c r="Y19" s="23">
        <v>51000</v>
      </c>
      <c r="Z19" s="38" t="s">
        <v>118</v>
      </c>
      <c r="AA19" s="24">
        <f t="shared" si="1"/>
        <v>128412</v>
      </c>
      <c r="AB19" s="25">
        <f t="shared" si="2"/>
        <v>109796</v>
      </c>
      <c r="AC19" s="20">
        <v>1</v>
      </c>
      <c r="AD19" s="20">
        <v>1</v>
      </c>
      <c r="AE19" s="26" t="s">
        <v>91</v>
      </c>
    </row>
    <row r="20" spans="1:31" ht="24.75" thickBot="1" thickTop="1">
      <c r="A20" s="81"/>
      <c r="B20" s="81"/>
      <c r="C20" s="81"/>
      <c r="D20" s="81"/>
      <c r="E20" s="66"/>
      <c r="F20" s="65"/>
      <c r="G20" s="39"/>
      <c r="H20" s="39"/>
      <c r="I20" s="39"/>
      <c r="J20" s="39"/>
      <c r="K20" s="39"/>
      <c r="L20" s="39"/>
      <c r="M20" s="39"/>
      <c r="N20" s="39"/>
      <c r="O20" s="39"/>
      <c r="P20" s="39"/>
      <c r="Q20" s="39"/>
      <c r="R20" s="39"/>
      <c r="S20" s="67" t="s">
        <v>135</v>
      </c>
      <c r="T20" s="68">
        <f>SUM(T4:T19)</f>
        <v>45237.18</v>
      </c>
      <c r="U20" s="40"/>
      <c r="V20" s="41"/>
      <c r="W20" s="41"/>
      <c r="X20" s="42"/>
      <c r="Y20" s="42"/>
      <c r="Z20" s="42"/>
      <c r="AA20" s="43">
        <f>SUM(AA4:AA19)</f>
        <v>361995.83999999997</v>
      </c>
      <c r="AB20" s="43">
        <f>SUM(AB4:AB19)</f>
        <v>286009.44</v>
      </c>
      <c r="AC20" s="39"/>
      <c r="AD20" s="39"/>
      <c r="AE20" s="42"/>
    </row>
    <row r="21" spans="19:31" ht="13.5" thickTop="1">
      <c r="S21" s="44"/>
      <c r="T21" s="44"/>
      <c r="U21" s="44"/>
      <c r="V21" s="44"/>
      <c r="W21" s="44"/>
      <c r="X21" s="44"/>
      <c r="Y21" s="44"/>
      <c r="Z21" s="44"/>
      <c r="AE21" s="45"/>
    </row>
    <row r="22" spans="8:31" ht="12.75">
      <c r="H22" s="1"/>
      <c r="S22" s="44"/>
      <c r="T22" s="44"/>
      <c r="U22" s="44"/>
      <c r="V22" s="44"/>
      <c r="W22" s="44"/>
      <c r="X22" s="44"/>
      <c r="Y22" s="44"/>
      <c r="Z22" s="44"/>
      <c r="AE22" s="46"/>
    </row>
    <row r="23" spans="6:31" ht="12.75">
      <c r="F23" s="46"/>
      <c r="G23" s="47"/>
      <c r="H23" s="47"/>
      <c r="I23" s="46"/>
      <c r="J23" s="46"/>
      <c r="K23" s="47"/>
      <c r="L23" s="47"/>
      <c r="M23" s="46"/>
      <c r="N23" s="46"/>
      <c r="O23" s="46"/>
      <c r="P23" s="46"/>
      <c r="Q23" s="47"/>
      <c r="R23" s="46"/>
      <c r="S23" s="47"/>
      <c r="T23" s="47"/>
      <c r="U23" s="47"/>
      <c r="V23" s="47"/>
      <c r="W23" s="47"/>
      <c r="X23" s="47"/>
      <c r="Y23" s="47"/>
      <c r="Z23" s="47"/>
      <c r="AA23" s="47"/>
      <c r="AB23" s="47"/>
      <c r="AC23" s="46"/>
      <c r="AD23" s="47"/>
      <c r="AE23" s="46"/>
    </row>
    <row r="24" spans="6:31" ht="12.75">
      <c r="F24" s="46"/>
      <c r="G24" s="47"/>
      <c r="H24" s="47"/>
      <c r="I24" s="46"/>
      <c r="J24" s="46"/>
      <c r="K24" s="47"/>
      <c r="L24" s="47"/>
      <c r="M24" s="46"/>
      <c r="N24" s="46"/>
      <c r="O24" s="46"/>
      <c r="P24" s="46"/>
      <c r="Q24" s="47"/>
      <c r="R24" s="46"/>
      <c r="S24" s="47"/>
      <c r="T24" s="47"/>
      <c r="U24" s="47"/>
      <c r="V24" s="47"/>
      <c r="W24" s="47"/>
      <c r="X24" s="47"/>
      <c r="Y24" s="47"/>
      <c r="Z24" s="47"/>
      <c r="AA24" s="47"/>
      <c r="AB24" s="47"/>
      <c r="AC24" s="46"/>
      <c r="AD24" s="47"/>
      <c r="AE24" s="46"/>
    </row>
    <row r="25" spans="9:31" ht="13.5" thickBot="1">
      <c r="I25" s="46"/>
      <c r="J25" s="46"/>
      <c r="K25" s="47"/>
      <c r="L25" s="47"/>
      <c r="M25" s="46"/>
      <c r="N25" s="46"/>
      <c r="O25" s="46"/>
      <c r="P25" s="46"/>
      <c r="Q25" s="47"/>
      <c r="R25" s="46"/>
      <c r="S25" s="47"/>
      <c r="T25" s="47"/>
      <c r="U25" s="47"/>
      <c r="V25" s="47"/>
      <c r="W25" s="47"/>
      <c r="X25" s="47"/>
      <c r="Y25" s="47"/>
      <c r="Z25" s="47"/>
      <c r="AA25" s="47"/>
      <c r="AB25" s="47"/>
      <c r="AC25" s="46"/>
      <c r="AD25" s="47"/>
      <c r="AE25" s="46"/>
    </row>
    <row r="26" spans="8:31" ht="14.25" thickBot="1" thickTop="1">
      <c r="H26" s="48" t="s">
        <v>119</v>
      </c>
      <c r="I26" s="46"/>
      <c r="J26" s="46"/>
      <c r="K26" s="47"/>
      <c r="L26" s="47"/>
      <c r="M26" s="46"/>
      <c r="N26" s="46"/>
      <c r="O26" s="46"/>
      <c r="P26" s="46"/>
      <c r="Q26" s="47"/>
      <c r="R26" s="46"/>
      <c r="S26" s="47"/>
      <c r="T26" s="47"/>
      <c r="U26" s="47"/>
      <c r="V26" s="47"/>
      <c r="W26" s="47"/>
      <c r="X26" s="47"/>
      <c r="Y26" s="47"/>
      <c r="Z26" s="47"/>
      <c r="AA26" s="47"/>
      <c r="AB26" s="47"/>
      <c r="AC26" s="46"/>
      <c r="AD26" s="47"/>
      <c r="AE26" s="46"/>
    </row>
    <row r="27" spans="6:31" ht="14.25" thickBot="1" thickTop="1">
      <c r="F27" s="72" t="s">
        <v>120</v>
      </c>
      <c r="G27" s="72"/>
      <c r="H27" s="49">
        <v>5</v>
      </c>
      <c r="I27" s="46"/>
      <c r="J27" s="46"/>
      <c r="K27" s="47"/>
      <c r="L27" s="47"/>
      <c r="M27" s="46"/>
      <c r="N27" s="46"/>
      <c r="O27" s="46"/>
      <c r="P27" s="46"/>
      <c r="Q27" s="47"/>
      <c r="R27" s="46"/>
      <c r="S27" s="47"/>
      <c r="T27" s="47"/>
      <c r="U27" s="47"/>
      <c r="V27" s="47"/>
      <c r="W27" s="47"/>
      <c r="X27" s="47"/>
      <c r="Y27" s="47"/>
      <c r="Z27" s="47"/>
      <c r="AA27" s="47"/>
      <c r="AB27" s="47"/>
      <c r="AC27" s="46"/>
      <c r="AD27" s="47"/>
      <c r="AE27" s="46"/>
    </row>
    <row r="28" spans="6:31" ht="14.25" thickBot="1" thickTop="1">
      <c r="F28" s="50" t="s">
        <v>121</v>
      </c>
      <c r="G28" s="51" t="s">
        <v>122</v>
      </c>
      <c r="H28" s="48" t="s">
        <v>123</v>
      </c>
      <c r="I28" s="46"/>
      <c r="J28" s="46"/>
      <c r="K28" s="47"/>
      <c r="L28" s="47"/>
      <c r="M28" s="46"/>
      <c r="N28" s="46"/>
      <c r="O28" s="46"/>
      <c r="P28" s="46"/>
      <c r="Q28" s="47"/>
      <c r="R28" s="46"/>
      <c r="S28" s="47"/>
      <c r="T28" s="47"/>
      <c r="U28" s="47"/>
      <c r="V28" s="47"/>
      <c r="W28" s="47"/>
      <c r="X28" s="47"/>
      <c r="Y28" s="47"/>
      <c r="Z28" s="47"/>
      <c r="AA28" s="47"/>
      <c r="AB28" s="47"/>
      <c r="AC28" s="46"/>
      <c r="AD28" s="47"/>
      <c r="AE28" s="46"/>
    </row>
    <row r="29" spans="6:31" ht="14.25" thickBot="1" thickTop="1">
      <c r="F29" s="52" t="s">
        <v>95</v>
      </c>
      <c r="G29" s="53">
        <v>4</v>
      </c>
      <c r="H29" s="54">
        <f>G29/H27</f>
        <v>0.8</v>
      </c>
      <c r="I29" s="46"/>
      <c r="J29" s="46"/>
      <c r="K29" s="47"/>
      <c r="L29" s="47"/>
      <c r="M29" s="46"/>
      <c r="N29" s="46"/>
      <c r="O29" s="46"/>
      <c r="P29" s="46"/>
      <c r="Q29" s="47"/>
      <c r="R29" s="46"/>
      <c r="S29" s="47"/>
      <c r="T29" s="47"/>
      <c r="U29" s="47"/>
      <c r="V29" s="47"/>
      <c r="W29" s="47"/>
      <c r="X29" s="47"/>
      <c r="Y29" s="47"/>
      <c r="Z29" s="47"/>
      <c r="AA29" s="47"/>
      <c r="AB29" s="47"/>
      <c r="AC29" s="46"/>
      <c r="AD29" s="47"/>
      <c r="AE29" s="46"/>
    </row>
    <row r="30" spans="6:31" ht="14.25" thickBot="1" thickTop="1">
      <c r="F30" s="55" t="s">
        <v>114</v>
      </c>
      <c r="G30" s="53">
        <v>1</v>
      </c>
      <c r="H30" s="54">
        <f>G30/H27</f>
        <v>0.2</v>
      </c>
      <c r="I30" s="46"/>
      <c r="J30" s="46"/>
      <c r="K30" s="47"/>
      <c r="L30" s="47"/>
      <c r="M30" s="46"/>
      <c r="N30" s="46"/>
      <c r="O30" s="46"/>
      <c r="P30" s="46"/>
      <c r="Q30" s="47"/>
      <c r="R30" s="46"/>
      <c r="S30" s="47"/>
      <c r="T30" s="47"/>
      <c r="U30" s="47"/>
      <c r="V30" s="47"/>
      <c r="W30" s="47"/>
      <c r="X30" s="47"/>
      <c r="Y30" s="47"/>
      <c r="Z30" s="47"/>
      <c r="AA30" s="47"/>
      <c r="AB30" s="47"/>
      <c r="AC30" s="46"/>
      <c r="AD30" s="47"/>
      <c r="AE30" s="46"/>
    </row>
    <row r="31" spans="9:31" ht="13.5" thickTop="1">
      <c r="I31" s="46"/>
      <c r="J31" s="46"/>
      <c r="K31" s="47"/>
      <c r="L31" s="47"/>
      <c r="M31" s="46"/>
      <c r="N31" s="46"/>
      <c r="O31" s="46"/>
      <c r="P31" s="46"/>
      <c r="Q31" s="47"/>
      <c r="R31" s="46"/>
      <c r="S31" s="47"/>
      <c r="T31" s="47"/>
      <c r="U31" s="47"/>
      <c r="V31" s="47"/>
      <c r="W31" s="47"/>
      <c r="X31" s="47"/>
      <c r="Y31" s="47"/>
      <c r="Z31" s="47"/>
      <c r="AA31" s="47"/>
      <c r="AB31" s="47"/>
      <c r="AC31" s="46"/>
      <c r="AD31" s="47"/>
      <c r="AE31" s="46"/>
    </row>
    <row r="32" spans="6:31" ht="12.75">
      <c r="F32" s="46"/>
      <c r="G32" s="47"/>
      <c r="H32" s="47"/>
      <c r="I32" s="46"/>
      <c r="J32" s="46"/>
      <c r="K32" s="47"/>
      <c r="L32" s="47"/>
      <c r="M32" s="46"/>
      <c r="N32" s="46"/>
      <c r="O32" s="46"/>
      <c r="P32" s="46"/>
      <c r="Q32" s="47"/>
      <c r="R32" s="46"/>
      <c r="S32" s="47"/>
      <c r="T32" s="47"/>
      <c r="U32" s="47"/>
      <c r="V32" s="47"/>
      <c r="W32" s="47"/>
      <c r="X32" s="47"/>
      <c r="Y32" s="47"/>
      <c r="Z32" s="47"/>
      <c r="AA32" s="47"/>
      <c r="AB32" s="47"/>
      <c r="AC32" s="46"/>
      <c r="AD32" s="47"/>
      <c r="AE32" s="46"/>
    </row>
    <row r="33" spans="6:31" ht="12.75">
      <c r="F33" s="46"/>
      <c r="G33" s="47"/>
      <c r="H33" s="47"/>
      <c r="I33" s="46"/>
      <c r="J33" s="46"/>
      <c r="K33" s="47"/>
      <c r="L33" s="47"/>
      <c r="M33" s="46"/>
      <c r="N33" s="46"/>
      <c r="O33" s="46"/>
      <c r="P33" s="46"/>
      <c r="Q33" s="47"/>
      <c r="R33" s="46"/>
      <c r="S33" s="47"/>
      <c r="T33" s="47"/>
      <c r="U33" s="47"/>
      <c r="V33" s="47"/>
      <c r="W33" s="47"/>
      <c r="X33" s="47"/>
      <c r="Y33" s="47"/>
      <c r="Z33" s="47"/>
      <c r="AA33" s="47"/>
      <c r="AB33" s="47"/>
      <c r="AC33" s="46"/>
      <c r="AD33" s="47"/>
      <c r="AE33" s="46"/>
    </row>
    <row r="34" spans="6:31" ht="12.75">
      <c r="F34" s="46"/>
      <c r="G34" s="47"/>
      <c r="H34" s="47"/>
      <c r="I34" s="46"/>
      <c r="J34" s="46"/>
      <c r="K34" s="47"/>
      <c r="L34" s="47"/>
      <c r="M34" s="46"/>
      <c r="N34" s="46"/>
      <c r="O34" s="46"/>
      <c r="P34" s="46"/>
      <c r="Q34" s="47"/>
      <c r="R34" s="46"/>
      <c r="S34" s="47"/>
      <c r="T34" s="47"/>
      <c r="U34" s="47"/>
      <c r="V34" s="47"/>
      <c r="W34" s="47"/>
      <c r="X34" s="47"/>
      <c r="Y34" s="47"/>
      <c r="Z34" s="47"/>
      <c r="AA34" s="47"/>
      <c r="AB34" s="47"/>
      <c r="AC34" s="46"/>
      <c r="AD34" s="47"/>
      <c r="AE34" s="46"/>
    </row>
    <row r="35" spans="6:31" ht="12.75">
      <c r="F35" s="46"/>
      <c r="G35" s="47"/>
      <c r="H35" s="47"/>
      <c r="I35" s="46"/>
      <c r="J35" s="46"/>
      <c r="K35" s="47"/>
      <c r="L35" s="47"/>
      <c r="M35" s="46"/>
      <c r="N35" s="46"/>
      <c r="O35" s="46"/>
      <c r="P35" s="46"/>
      <c r="Q35" s="47"/>
      <c r="R35" s="46"/>
      <c r="S35" s="47"/>
      <c r="T35" s="47"/>
      <c r="U35" s="47"/>
      <c r="V35" s="47"/>
      <c r="W35" s="47"/>
      <c r="X35" s="47"/>
      <c r="Y35" s="47"/>
      <c r="Z35" s="47"/>
      <c r="AA35" s="47"/>
      <c r="AB35" s="47"/>
      <c r="AC35" s="46"/>
      <c r="AD35" s="47"/>
      <c r="AE35" s="46"/>
    </row>
    <row r="36" spans="6:31" ht="12.75">
      <c r="F36" s="46"/>
      <c r="G36" s="47"/>
      <c r="H36" s="47"/>
      <c r="I36" s="46"/>
      <c r="J36" s="46"/>
      <c r="K36" s="47"/>
      <c r="L36" s="47"/>
      <c r="M36" s="46"/>
      <c r="N36" s="46"/>
      <c r="O36" s="46"/>
      <c r="P36" s="46"/>
      <c r="Q36" s="47"/>
      <c r="R36" s="46"/>
      <c r="S36" s="47"/>
      <c r="T36" s="47"/>
      <c r="U36" s="47"/>
      <c r="V36" s="47"/>
      <c r="W36" s="47"/>
      <c r="X36" s="47"/>
      <c r="Y36" s="47"/>
      <c r="Z36" s="47"/>
      <c r="AA36" s="47"/>
      <c r="AB36" s="47"/>
      <c r="AC36" s="46"/>
      <c r="AD36" s="47"/>
      <c r="AE36" s="46"/>
    </row>
    <row r="37" spans="6:31" ht="12.75">
      <c r="F37" s="46"/>
      <c r="G37" s="47"/>
      <c r="H37" s="47"/>
      <c r="I37" s="46"/>
      <c r="J37" s="46"/>
      <c r="K37" s="47"/>
      <c r="L37" s="47"/>
      <c r="M37" s="46"/>
      <c r="N37" s="46"/>
      <c r="O37" s="46"/>
      <c r="P37" s="46"/>
      <c r="Q37" s="47"/>
      <c r="R37" s="46"/>
      <c r="S37" s="47"/>
      <c r="T37" s="47"/>
      <c r="U37" s="47"/>
      <c r="V37" s="47"/>
      <c r="W37" s="47"/>
      <c r="X37" s="47"/>
      <c r="Y37" s="47"/>
      <c r="Z37" s="47"/>
      <c r="AA37" s="47"/>
      <c r="AB37" s="47"/>
      <c r="AC37" s="46"/>
      <c r="AD37" s="47"/>
      <c r="AE37" s="46"/>
    </row>
  </sheetData>
  <sheetProtection/>
  <mergeCells count="2">
    <mergeCell ref="A1:V1"/>
    <mergeCell ref="F27:G27"/>
  </mergeCells>
  <printOptions/>
  <pageMargins left="0.787401575" right="0.787401575" top="0.984251969" bottom="0.984251969" header="0.5" footer="0.5"/>
  <pageSetup horizontalDpi="300" verticalDpi="300" orientation="portrait"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rogerio da costa silva</cp:lastModifiedBy>
  <dcterms:modified xsi:type="dcterms:W3CDTF">2015-04-10T20:28:54Z</dcterms:modified>
  <cp:category/>
  <cp:version/>
  <cp:contentType/>
  <cp:contentStatus/>
</cp:coreProperties>
</file>